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Munka\Fejlesztések\EFOP_Iskolarendszer fejlesztése\Közbeszerzés előkészítéséhez\Ajánlatkéréshez\"/>
    </mc:Choice>
  </mc:AlternateContent>
  <bookViews>
    <workbookView xWindow="0" yWindow="90" windowWidth="28755" windowHeight="15150"/>
  </bookViews>
  <sheets>
    <sheet name="Záradék" sheetId="5" r:id="rId1"/>
    <sheet name="Fejezet összesítő" sheetId="4" r:id="rId2"/>
    <sheet name="Alkotmány balett terem" sheetId="2" r:id="rId3"/>
    <sheet name="Alkotmány IKT terem" sheetId="6" r:id="rId4"/>
    <sheet name="Alkotmány udvar" sheetId="7" r:id="rId5"/>
  </sheets>
  <calcPr calcId="162913"/>
</workbook>
</file>

<file path=xl/calcChain.xml><?xml version="1.0" encoding="utf-8"?>
<calcChain xmlns="http://schemas.openxmlformats.org/spreadsheetml/2006/main">
  <c r="I5" i="7" l="1"/>
  <c r="H5" i="7"/>
  <c r="I3" i="7"/>
  <c r="H3" i="7"/>
  <c r="I9" i="7"/>
  <c r="C4" i="4" s="1"/>
  <c r="H9" i="7"/>
  <c r="B4" i="4" s="1"/>
  <c r="C3" i="4"/>
  <c r="B3" i="4"/>
  <c r="I38" i="6"/>
  <c r="H38" i="6"/>
  <c r="I36" i="6"/>
  <c r="H36" i="6"/>
  <c r="I34" i="6"/>
  <c r="H34" i="6"/>
  <c r="I31" i="6"/>
  <c r="H31" i="6"/>
  <c r="I29" i="6"/>
  <c r="H29" i="6"/>
  <c r="I27" i="6"/>
  <c r="H27" i="6"/>
  <c r="I25" i="6"/>
  <c r="H25" i="6"/>
  <c r="I23" i="6"/>
  <c r="H23" i="6"/>
  <c r="I20" i="6"/>
  <c r="H20" i="6"/>
  <c r="H40" i="6" s="1"/>
  <c r="I17" i="6"/>
  <c r="H17" i="6"/>
  <c r="I15" i="6"/>
  <c r="H15" i="6"/>
  <c r="I12" i="6"/>
  <c r="H12" i="6"/>
  <c r="I10" i="6"/>
  <c r="H10" i="6"/>
  <c r="I8" i="6"/>
  <c r="H8" i="6"/>
  <c r="I6" i="6"/>
  <c r="H6" i="6"/>
  <c r="I3" i="6"/>
  <c r="H3" i="6"/>
  <c r="I40" i="6" l="1"/>
  <c r="D21" i="5" l="1"/>
  <c r="C21" i="5"/>
  <c r="C2" i="4"/>
  <c r="B2" i="4"/>
  <c r="I60" i="2" l="1"/>
  <c r="H60" i="2"/>
  <c r="I58" i="2"/>
  <c r="H58" i="2"/>
  <c r="I56" i="2"/>
  <c r="H56" i="2"/>
  <c r="I53" i="2"/>
  <c r="H53" i="2"/>
  <c r="I50" i="2"/>
  <c r="H50" i="2"/>
  <c r="I48" i="2"/>
  <c r="H48" i="2"/>
  <c r="I46" i="2"/>
  <c r="H46" i="2"/>
  <c r="I44" i="2"/>
  <c r="H44" i="2"/>
  <c r="I41" i="2"/>
  <c r="H41" i="2"/>
  <c r="I39" i="2"/>
  <c r="H39" i="2"/>
  <c r="I37" i="2"/>
  <c r="H37" i="2"/>
  <c r="I35" i="2"/>
  <c r="H35" i="2"/>
  <c r="I32" i="2"/>
  <c r="H32" i="2"/>
  <c r="I30" i="2"/>
  <c r="H30" i="2"/>
  <c r="I28" i="2"/>
  <c r="H28" i="2"/>
  <c r="I26" i="2"/>
  <c r="H26" i="2"/>
  <c r="I23" i="2"/>
  <c r="H23" i="2"/>
  <c r="I21" i="2"/>
  <c r="H21" i="2"/>
  <c r="I19" i="2"/>
  <c r="H19" i="2"/>
  <c r="I17" i="2"/>
  <c r="H17" i="2"/>
  <c r="I15" i="2"/>
  <c r="H15" i="2"/>
  <c r="I13" i="2"/>
  <c r="H13" i="2"/>
  <c r="I11" i="2"/>
  <c r="H11" i="2"/>
  <c r="I9" i="2"/>
  <c r="H9" i="2"/>
  <c r="I6" i="2"/>
  <c r="H6" i="2"/>
  <c r="I3" i="2" l="1"/>
  <c r="H3" i="2"/>
  <c r="B5" i="4" l="1"/>
  <c r="C5" i="4"/>
  <c r="C22" i="5" l="1"/>
  <c r="C23" i="5" l="1"/>
  <c r="C24" i="5" s="1"/>
</calcChain>
</file>

<file path=xl/sharedStrings.xml><?xml version="1.0" encoding="utf-8"?>
<sst xmlns="http://schemas.openxmlformats.org/spreadsheetml/2006/main" count="162" uniqueCount="91">
  <si>
    <t>Ssz.</t>
  </si>
  <si>
    <t>Tétel szövege</t>
  </si>
  <si>
    <t>Menny.</t>
  </si>
  <si>
    <t>Egység</t>
  </si>
  <si>
    <t>Anyag egységár</t>
  </si>
  <si>
    <t>Díj egységre</t>
  </si>
  <si>
    <t>Anyag összesen</t>
  </si>
  <si>
    <t>Díj összesen</t>
  </si>
  <si>
    <t xml:space="preserve">m2     </t>
  </si>
  <si>
    <t xml:space="preserve">db     </t>
  </si>
  <si>
    <t>Fejezet összesen:</t>
  </si>
  <si>
    <t>Fejezetek megnevezése</t>
  </si>
  <si>
    <t>Anyag összege</t>
  </si>
  <si>
    <t>Díj összege</t>
  </si>
  <si>
    <t>Összesen:</t>
  </si>
  <si>
    <t xml:space="preserve">                                       </t>
  </si>
  <si>
    <t xml:space="preserve">A munka leírása:                       </t>
  </si>
  <si>
    <t xml:space="preserve">                                                                              </t>
  </si>
  <si>
    <t xml:space="preserve">Készült:                                                                      </t>
  </si>
  <si>
    <t>Költségvetés főösszesítő</t>
  </si>
  <si>
    <t>Megnevezés</t>
  </si>
  <si>
    <t>Anyagköltség</t>
  </si>
  <si>
    <t>Díjköltség</t>
  </si>
  <si>
    <t>1. Építmény közvetlen költségei</t>
  </si>
  <si>
    <t>2.1 ÁFA vetítési alap</t>
  </si>
  <si>
    <t>2.2 ÁFA</t>
  </si>
  <si>
    <t>3.  A munka ára</t>
  </si>
  <si>
    <t>Aláírás</t>
  </si>
  <si>
    <t>m</t>
  </si>
  <si>
    <t>Név : Pécsi Tudományegyetem</t>
  </si>
  <si>
    <t>Cím : 7622 Pécs, Vasvári Pál utca 4.</t>
  </si>
  <si>
    <t>PTE I. Gyakorló - Pécs, Alkotmány u. 38.</t>
  </si>
  <si>
    <t>Vakolás és rabicolás</t>
  </si>
  <si>
    <t>Gépész, villamos alapszerelések vakolat javítási munkái, vakolat javítása szárazhabarcsból 15 cm szélességig, átlag 2cm vastagságban, Sakret PM-01 Uniputz vakolóhabarccsal</t>
  </si>
  <si>
    <t>Szárazépítés</t>
  </si>
  <si>
    <t>gipszkarton előtétfal építése légcsatornák védelmére 12,5 mm vtg gipszkartonlap</t>
  </si>
  <si>
    <t>Hideg- és melegburkolatok készítése, aljzat előkészítés</t>
  </si>
  <si>
    <t>Meglévő padlószerkezet elbontása 50 cm vastagságig</t>
  </si>
  <si>
    <t>m2</t>
  </si>
  <si>
    <t>Tömörített kavicsfeltöltés készítése 20 cm vastagságban 20/50-es folyami kavics</t>
  </si>
  <si>
    <t>Szigetelés alatti vasalt aljzat 12 cm vtg készítése C8 betonból, 6x150x150 hegesztett acélhálóból</t>
  </si>
  <si>
    <t>Talajnedvesség elleni szigetelés készítése 1 rétegben Icopal GV45 bitumenes lemezből, Icopal Elasto-Primer kellősítéssel</t>
  </si>
  <si>
    <t>Vízszintes hőszigetelés készítése Austrotherm AT-N 100 lemezből 10 cm vastag, Austrotherm PE főlia technológiai szigeteléssel</t>
  </si>
  <si>
    <t>Simított szigetelésvédő beton készítése C10 betonból 6 cm vtg</t>
  </si>
  <si>
    <t>PVC padlóburkolat készítése előkészített alapfelületen nagy kopásállóságú PVC padlóból, Graboflex Start , teljes felületen diszperziós padlóragasztóval leragasztva, Henkel Ceresit  UK400 padlóragasztó, 5cm-es anyagában felhajtott szegély kialakításával</t>
  </si>
  <si>
    <t>rétegelt lemez falburkolat készítése a terem homlokzati oldalán parapetmagasságig,  a burkolat előtt teljes felületben tükörrel borított rétegelt lemez táblák beépítése</t>
  </si>
  <si>
    <t xml:space="preserve">Fa és fém nyílászáró és épületlakatos szerkezet </t>
  </si>
  <si>
    <t>90/200 fém belső ajtó bontása, új acél tok beépítése HPL laminált ajtólappal, küszöb nélküli</t>
  </si>
  <si>
    <t>120/60 ablak bontása, új BNY alumínium ablak beépítése könyöklővel, kézi távműködtetővel</t>
  </si>
  <si>
    <t>Csavarozott fa lépcsőkorlát elemek leszerelése fém tartókról</t>
  </si>
  <si>
    <t>Fa korlát elemek (19x100 mm) felszerelése meglévő fém tartószerkezetre a korláttal párhuzamos szereléssel, 4 elem magasságban, egyenletes osztással</t>
  </si>
  <si>
    <t>Felületképzés</t>
  </si>
  <si>
    <t>Vakolat leverése, hézagok kimélyítése 1,5 -2 cm mélységig, felület kezelése Schomburg Esco-fluat oldattal</t>
  </si>
  <si>
    <t>Teljes körű belső oldali pinceszigetelés (Thermopal-Sp fröcskölt alapvakolat, Thermopal -SR-24 légpórusos vakolat, Thermopal FS-33 simítóvakolat) 2,5 cm vastagságban</t>
  </si>
  <si>
    <t>Belső vakolt falfelület glettelése 10 mm-ig BauMit Klima glettanyaggal, Héra szilikát fehér páraáteresztő festékkel előkészített alapfelületen, két rétegben</t>
  </si>
  <si>
    <t>Fa és fém korlát elemek felületének csiszolása, mázolása 2 rétegben Trinát fehér magasfényű zománcfestékkel</t>
  </si>
  <si>
    <t>Elektromosenergia ellátás, villanyszerelés</t>
  </si>
  <si>
    <t>Világítás bontása, lámpatestek leszerelése</t>
  </si>
  <si>
    <t>db</t>
  </si>
  <si>
    <t>Felületre szerelt lámpatest elhelyezése menyezetre, Elmark 236 EVG, cserélhető LED-es fénycsővel szerelt, oldalfali kapcsolóval</t>
  </si>
  <si>
    <t>Villamos hálózat kiépítése új műanyag csatornában, lámpatestek bekötése 1,5 mm keresztmetszetű réz vezetékkel szerelve</t>
  </si>
  <si>
    <t>Villamos hálózat kiépítése vakolat alá fektetett műanyag csőbe húzott 1,5 mm keresztmetszetű réz vezetékkel szerelve</t>
  </si>
  <si>
    <t>Épületgépészeti szerelvények és berendezések szerelése</t>
  </si>
  <si>
    <t>Gree GDH20AH mobil páramentesítő berendezés 20l/nap kapcitású elhelyezése</t>
  </si>
  <si>
    <t>Szellőztetőberendezések</t>
  </si>
  <si>
    <t>Meglévő ventilátor leszerelése, új hangcsillapított BFA-EC csőventilátor EC motorral, 200 mm-es, MTP010 fokozatmentes fordulatszám-szabályozással, ventilátor felszerelése, villamos bekötése, anemosztát felszerelése, beüzemelése</t>
  </si>
  <si>
    <t>Zárható higroszabályozású légbevezető elhelyezése meglévő nyílászáróba</t>
  </si>
  <si>
    <t>EFOP-4.1.3-17  -  A Pécsi Tudományegyetem Gyakorló Általános Iskolák és Gimnázium infrastrukturális fejlesztése</t>
  </si>
  <si>
    <t>PTE I. Gyakorló infrastruktúrális fejlesztése</t>
  </si>
  <si>
    <t>Alkotmány balett terem</t>
  </si>
  <si>
    <t>Alkotmány IKT terem</t>
  </si>
  <si>
    <t xml:space="preserve">Tömörfa parketta bontása </t>
  </si>
  <si>
    <t>Padlóburkolat hordozószerkezetének előkészítése beltérben, beton alapfelületen, Rigidur 10 mm-es gipszrostlap szárazesztrich fektetése, önterülő felületkiegyenlítés készítése átlag 15 mm rétegvastagságban Mapei Ultraplan Renovation önterülő aljzatkiegyenlítővel</t>
  </si>
  <si>
    <t>PVC padlóburkolat készítése előkészített alapfelületen nagy kopásállóságú PVC padlóból, teljes felületen diszperziós padlóragasztóval leragasztva, Pattex Palma padlóragasztó, 5cm-es anyagában felhajtott szegély kialakításával</t>
  </si>
  <si>
    <t>Rétegelt lemez falburkolat készítése a terem 4 oldalán 120 cm magasságig</t>
  </si>
  <si>
    <t>130/260 belső fa ajtó felújítása, régi festék eltávolítása melegítéssel, sérülések gittel történő javítása, fedőmázolása vizes diszperziós alapozóval, zománclakkozása műgyanta bázisú oldószertartalmú zománccal, tagolatlan felületen, Revco Woodline alapozó, Trinát magasfényű zománccal, zár és kilincs cseréje</t>
  </si>
  <si>
    <t>Belső vakolt falfelület glettelése 10 mm-ig BauMit Fino Bello fehér gipszes glettanyaggal, diszperziós festés vizes-diszperziós fehér festékkel előkészített alapfelületen, két rétegben, tagolt sima felületen Jupol Classic beltéri festékkel</t>
  </si>
  <si>
    <t>Árnyékolók beépítése</t>
  </si>
  <si>
    <t>130/275 kézi működtetésű belső árnyékoló roló beépítése</t>
  </si>
  <si>
    <t>Villamos hálózat kiépítése új parapet csatornába szerelt csatlakozó aljzatokkal 18 számítógépes munkahely és 1db interaktív tábla számára, 1,5 mm keresztmetszetű réz vezetékkel szerelve</t>
  </si>
  <si>
    <t>Villamos hálózat kiépítése vakolat alá fektetett műanyag csőbe húzott 1,5 mm keresztmetszetű réz vezetékkel szerelve 2db split klíma számára</t>
  </si>
  <si>
    <t>Villamos elosztó bővítése, falon kívüli világítási és erőátviteli elosztótábla kismegszakítókkal</t>
  </si>
  <si>
    <t>Légkondícionáló berendezések</t>
  </si>
  <si>
    <t>3,5 kW-os klíma rendszer berendezéseinek, elektromos bekötésének és szerelvényeinek kiépítése, beüzemelése, tetősíkra szerelt, horganyzott rácsos tartószerkezettel</t>
  </si>
  <si>
    <t>Klíma rendszer csőhálózatának kiépítése</t>
  </si>
  <si>
    <t>Klíma rendszer cseppvíz elvezetés kiépítése</t>
  </si>
  <si>
    <t>Alkotmány udvar</t>
  </si>
  <si>
    <t>Bitumenes alap és makadámburkolat készítése</t>
  </si>
  <si>
    <t>Aszfaltburkolat javítása, kátyúzása élvágással keretezve, meleg bitumenes hengerelt aszfaltkeverékkel 5-8 cm vastag AC11 kopóréteggel 50/70 típusú bitumennel</t>
  </si>
  <si>
    <t>Áttört aszfaltrács fektetése 1,5 m szélességben a burkolatrepedések fölött, FiberGlas BO</t>
  </si>
  <si>
    <t>Meglévő aszfaltburkolat kellősítése, meleg bitumenes aszfaltburkolat készítése 5cm vastag AC4 kopóréteggel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</si>
</sst>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charset val="238"/>
      <scheme val="minor"/>
    </font>
    <font>
      <b/>
      <i/>
      <sz val="10"/>
      <color indexed="8"/>
      <name val="Times New Roman CE"/>
      <charset val="238"/>
    </font>
    <font>
      <i/>
      <sz val="10"/>
      <color indexed="8"/>
      <name val="Times New Roman CE"/>
      <charset val="238"/>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
      <b/>
      <sz val="10"/>
      <color theme="1"/>
      <name val="Times New Roman"/>
      <family val="1"/>
      <charset val="238"/>
    </font>
    <font>
      <sz val="10"/>
      <color theme="1"/>
      <name val="Times New Roman"/>
      <family val="1"/>
      <charset val="238"/>
    </font>
    <font>
      <i/>
      <sz val="10"/>
      <color theme="1"/>
      <name val="Times New Roman CE"/>
      <charset val="23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67">
    <xf numFmtId="0" fontId="0" fillId="0" borderId="0" xfId="0"/>
    <xf numFmtId="0" fontId="5" fillId="0" borderId="0" xfId="0" applyFont="1" applyAlignment="1">
      <alignment vertical="top"/>
    </xf>
    <xf numFmtId="0" fontId="5" fillId="0" borderId="0" xfId="0" applyFont="1" applyAlignment="1">
      <alignment vertical="top" wrapText="1"/>
    </xf>
    <xf numFmtId="0" fontId="6" fillId="0" borderId="1" xfId="0" applyFont="1" applyBorder="1" applyAlignment="1">
      <alignment vertical="top" wrapText="1"/>
    </xf>
    <xf numFmtId="0" fontId="6" fillId="0" borderId="1" xfId="0" applyFont="1" applyBorder="1" applyAlignment="1">
      <alignment horizontal="right" vertical="top" wrapText="1"/>
    </xf>
    <xf numFmtId="0" fontId="6" fillId="0" borderId="0" xfId="0" applyFont="1" applyAlignment="1">
      <alignment vertical="top"/>
    </xf>
    <xf numFmtId="0" fontId="5" fillId="0" borderId="2" xfId="0" applyFont="1" applyBorder="1" applyAlignment="1">
      <alignment vertical="top"/>
    </xf>
    <xf numFmtId="10" fontId="5" fillId="0" borderId="2" xfId="0" applyNumberFormat="1" applyFont="1" applyBorder="1" applyAlignment="1">
      <alignment vertical="top"/>
    </xf>
    <xf numFmtId="0" fontId="5" fillId="0" borderId="0" xfId="0" applyFont="1" applyAlignment="1">
      <alignment horizontal="left" vertical="top"/>
    </xf>
    <xf numFmtId="0" fontId="5" fillId="0" borderId="2" xfId="0" applyFont="1" applyBorder="1" applyAlignment="1">
      <alignment horizontal="right" vertical="top"/>
    </xf>
    <xf numFmtId="3" fontId="5" fillId="0" borderId="2" xfId="0" applyNumberFormat="1" applyFont="1" applyBorder="1" applyAlignment="1">
      <alignment vertical="top"/>
    </xf>
    <xf numFmtId="3" fontId="5" fillId="0" borderId="0" xfId="0" applyNumberFormat="1" applyFont="1" applyAlignment="1">
      <alignment vertical="top" wrapText="1"/>
    </xf>
    <xf numFmtId="3" fontId="6" fillId="0" borderId="1" xfId="0" applyNumberFormat="1" applyFont="1" applyBorder="1" applyAlignment="1">
      <alignment vertical="top" wrapText="1"/>
    </xf>
    <xf numFmtId="3" fontId="4" fillId="0" borderId="1" xfId="0" applyNumberFormat="1" applyFont="1" applyBorder="1" applyAlignment="1">
      <alignment horizontal="right" vertical="top" wrapText="1"/>
    </xf>
    <xf numFmtId="3" fontId="1" fillId="0" borderId="1" xfId="0" applyNumberFormat="1" applyFont="1" applyBorder="1" applyAlignment="1">
      <alignment horizontal="right" vertical="top" wrapText="1"/>
    </xf>
    <xf numFmtId="0" fontId="6" fillId="0" borderId="0" xfId="0" applyFont="1" applyAlignment="1">
      <alignment vertical="top"/>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0" xfId="0" applyFont="1" applyAlignment="1">
      <alignment horizontal="right" vertical="center" wrapText="1"/>
    </xf>
    <xf numFmtId="0" fontId="4" fillId="0" borderId="0" xfId="0" applyFont="1" applyAlignment="1">
      <alignment vertical="center" wrapText="1"/>
    </xf>
    <xf numFmtId="0" fontId="4" fillId="0" borderId="0" xfId="0" applyFont="1" applyBorder="1" applyAlignment="1">
      <alignment horizontal="left" vertical="center"/>
    </xf>
    <xf numFmtId="0" fontId="4" fillId="0" borderId="0" xfId="0" applyFont="1" applyBorder="1" applyAlignment="1">
      <alignment vertical="center" wrapText="1"/>
    </xf>
    <xf numFmtId="49" fontId="3" fillId="0" borderId="0" xfId="0" applyNumberFormat="1" applyFont="1" applyAlignment="1">
      <alignment vertical="center" wrapText="1"/>
    </xf>
    <xf numFmtId="0" fontId="3" fillId="0" borderId="0" xfId="0" applyFont="1" applyFill="1" applyBorder="1" applyAlignment="1">
      <alignment horizontal="center" vertical="center" wrapText="1"/>
    </xf>
    <xf numFmtId="3" fontId="1" fillId="0" borderId="0" xfId="0" applyNumberFormat="1" applyFont="1" applyBorder="1" applyAlignment="1">
      <alignment horizontal="right" vertical="center" wrapText="1"/>
    </xf>
    <xf numFmtId="3" fontId="4" fillId="0" borderId="0" xfId="0" applyNumberFormat="1" applyFont="1" applyBorder="1" applyAlignment="1">
      <alignment horizontal="right" vertical="center" wrapText="1"/>
    </xf>
    <xf numFmtId="0" fontId="8" fillId="0" borderId="0" xfId="0" applyFont="1" applyAlignment="1">
      <alignment vertical="center"/>
    </xf>
    <xf numFmtId="0" fontId="8" fillId="0" borderId="0" xfId="0" applyFont="1" applyAlignment="1">
      <alignment vertical="center" wrapText="1"/>
    </xf>
    <xf numFmtId="0" fontId="8" fillId="0" borderId="0" xfId="0" applyFont="1" applyAlignment="1">
      <alignment horizontal="center" vertical="center"/>
    </xf>
    <xf numFmtId="0" fontId="3" fillId="0" borderId="0" xfId="0" applyFont="1" applyAlignment="1">
      <alignment vertical="center" wrapText="1"/>
    </xf>
    <xf numFmtId="0" fontId="4" fillId="0" borderId="0" xfId="0" applyFont="1" applyBorder="1" applyAlignment="1">
      <alignment horizontal="center" vertical="center" wrapText="1"/>
    </xf>
    <xf numFmtId="3" fontId="4" fillId="0" borderId="0" xfId="0" applyNumberFormat="1" applyFont="1" applyAlignment="1">
      <alignment horizontal="right" vertical="center" wrapText="1"/>
    </xf>
    <xf numFmtId="0" fontId="3" fillId="0" borderId="0" xfId="0" applyFont="1" applyAlignment="1">
      <alignment horizontal="right" vertical="center" wrapText="1"/>
    </xf>
    <xf numFmtId="0" fontId="3" fillId="0" borderId="0" xfId="0" applyFont="1" applyFill="1" applyAlignment="1">
      <alignment horizontal="center" vertical="center" wrapText="1"/>
    </xf>
    <xf numFmtId="3" fontId="2" fillId="0" borderId="0" xfId="0" applyNumberFormat="1" applyFont="1" applyAlignment="1">
      <alignment horizontal="right" vertical="center" wrapText="1"/>
    </xf>
    <xf numFmtId="3" fontId="3" fillId="0" borderId="0" xfId="0" applyNumberFormat="1" applyFont="1" applyAlignment="1">
      <alignment horizontal="right" vertical="center" wrapText="1"/>
    </xf>
    <xf numFmtId="0" fontId="3" fillId="0" borderId="0" xfId="0" applyFont="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7" fillId="0" borderId="0" xfId="0" applyFont="1" applyAlignment="1">
      <alignment horizontal="left" vertical="center"/>
    </xf>
    <xf numFmtId="3" fontId="2" fillId="0" borderId="0" xfId="0" applyNumberFormat="1" applyFont="1" applyBorder="1" applyAlignment="1">
      <alignment horizontal="right" vertical="center" wrapText="1"/>
    </xf>
    <xf numFmtId="3" fontId="9" fillId="0" borderId="0" xfId="0" applyNumberFormat="1" applyFont="1" applyBorder="1" applyAlignment="1">
      <alignment horizontal="right" vertical="center" wrapText="1"/>
    </xf>
    <xf numFmtId="3" fontId="5" fillId="0" borderId="1" xfId="0" applyNumberFormat="1" applyFont="1" applyBorder="1" applyAlignment="1">
      <alignment horizontal="center" vertical="top"/>
    </xf>
    <xf numFmtId="0" fontId="5" fillId="0" borderId="3" xfId="0" applyFont="1" applyBorder="1" applyAlignment="1">
      <alignment horizontal="center" vertical="top"/>
    </xf>
    <xf numFmtId="0" fontId="6" fillId="0" borderId="0" xfId="0" applyFont="1" applyAlignment="1">
      <alignment vertical="top"/>
    </xf>
    <xf numFmtId="0" fontId="6" fillId="2" borderId="0" xfId="0" applyFont="1" applyFill="1" applyAlignment="1">
      <alignment horizontal="center" vertical="top" wrapText="1"/>
    </xf>
    <xf numFmtId="0" fontId="6" fillId="2" borderId="0" xfId="0" applyFont="1" applyFill="1" applyAlignment="1">
      <alignment horizontal="center" vertical="top"/>
    </xf>
    <xf numFmtId="0" fontId="5" fillId="0" borderId="0" xfId="0" applyFont="1" applyAlignment="1">
      <alignment horizontal="center" vertical="top"/>
    </xf>
    <xf numFmtId="3" fontId="5" fillId="0" borderId="3" xfId="0" applyNumberFormat="1" applyFont="1" applyBorder="1" applyAlignment="1">
      <alignment horizontal="center" vertical="top"/>
    </xf>
    <xf numFmtId="3" fontId="5" fillId="0" borderId="2" xfId="0" applyNumberFormat="1" applyFont="1" applyBorder="1" applyAlignment="1">
      <alignment horizontal="center" vertical="top"/>
    </xf>
    <xf numFmtId="0" fontId="4" fillId="0" borderId="0" xfId="0" applyFont="1" applyAlignment="1">
      <alignment horizontal="left" vertical="center" wrapText="1"/>
    </xf>
    <xf numFmtId="0" fontId="4" fillId="0" borderId="1" xfId="0" applyFont="1" applyBorder="1" applyAlignment="1">
      <alignment horizontal="lef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Border="1" applyAlignment="1">
      <alignment vertical="top" wrapText="1"/>
    </xf>
    <xf numFmtId="0" fontId="4" fillId="0" borderId="1" xfId="0" applyFont="1" applyFill="1" applyBorder="1" applyAlignment="1">
      <alignment vertical="top" wrapText="1"/>
    </xf>
    <xf numFmtId="3" fontId="1" fillId="0" borderId="1" xfId="0" applyNumberFormat="1" applyFont="1" applyBorder="1" applyAlignment="1">
      <alignment horizontal="right" vertical="center" wrapText="1"/>
    </xf>
    <xf numFmtId="3" fontId="4" fillId="0" borderId="1" xfId="0" applyNumberFormat="1" applyFont="1" applyBorder="1" applyAlignment="1">
      <alignment horizontal="right" vertical="center" wrapText="1"/>
    </xf>
    <xf numFmtId="0" fontId="3" fillId="0" borderId="0" xfId="0" applyFont="1" applyBorder="1" applyAlignment="1">
      <alignment vertical="center" wrapText="1"/>
    </xf>
    <xf numFmtId="0" fontId="3" fillId="0" borderId="0" xfId="0" applyFont="1" applyFill="1" applyBorder="1" applyAlignment="1">
      <alignment horizontal="center" vertical="center"/>
    </xf>
    <xf numFmtId="0" fontId="3" fillId="0" borderId="0" xfId="0" applyFont="1" applyBorder="1" applyAlignment="1">
      <alignment vertical="center"/>
    </xf>
    <xf numFmtId="0" fontId="4" fillId="0" borderId="0" xfId="0" applyFont="1" applyAlignment="1">
      <alignment vertical="center" wrapText="1"/>
    </xf>
    <xf numFmtId="0" fontId="0" fillId="0" borderId="0" xfId="0" applyFont="1" applyAlignment="1">
      <alignment horizontal="center" vertical="center"/>
    </xf>
    <xf numFmtId="0" fontId="4" fillId="0" borderId="1" xfId="0" applyFont="1" applyFill="1" applyBorder="1" applyAlignment="1">
      <alignment vertical="center" wrapText="1"/>
    </xf>
    <xf numFmtId="0" fontId="4" fillId="0" borderId="1" xfId="0" applyFont="1" applyBorder="1" applyAlignment="1">
      <alignment horizontal="right" vertical="center" wrapText="1"/>
    </xf>
  </cellXfs>
  <cellStyles count="1">
    <cellStyle name="Normá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abSelected="1" workbookViewId="0">
      <selection activeCell="B16" sqref="B16"/>
    </sheetView>
  </sheetViews>
  <sheetFormatPr defaultRowHeight="15.75" x14ac:dyDescent="0.25"/>
  <cols>
    <col min="1" max="1" width="36.42578125" style="1" customWidth="1"/>
    <col min="2" max="2" width="10.7109375" style="1" customWidth="1"/>
    <col min="3" max="4" width="15.7109375" style="1" customWidth="1"/>
    <col min="5" max="16384" width="9.140625" style="1"/>
  </cols>
  <sheetData>
    <row r="1" spans="1:4" s="5" customFormat="1" x14ac:dyDescent="0.25">
      <c r="A1" s="46"/>
      <c r="B1" s="46"/>
      <c r="C1" s="46"/>
      <c r="D1" s="46"/>
    </row>
    <row r="2" spans="1:4" s="5" customFormat="1" x14ac:dyDescent="0.25">
      <c r="A2" s="47" t="s">
        <v>67</v>
      </c>
      <c r="B2" s="48"/>
      <c r="C2" s="48"/>
      <c r="D2" s="48"/>
    </row>
    <row r="3" spans="1:4" s="5" customFormat="1" x14ac:dyDescent="0.25">
      <c r="A3" s="48"/>
      <c r="B3" s="48"/>
      <c r="C3" s="48"/>
      <c r="D3" s="48"/>
    </row>
    <row r="4" spans="1:4" s="15" customFormat="1" x14ac:dyDescent="0.25">
      <c r="A4" s="47" t="s">
        <v>31</v>
      </c>
      <c r="B4" s="47"/>
      <c r="C4" s="47"/>
      <c r="D4" s="47"/>
    </row>
    <row r="6" spans="1:4" x14ac:dyDescent="0.25">
      <c r="A6" s="1" t="s">
        <v>29</v>
      </c>
    </row>
    <row r="7" spans="1:4" x14ac:dyDescent="0.25">
      <c r="A7" s="1" t="s">
        <v>30</v>
      </c>
    </row>
    <row r="9" spans="1:4" x14ac:dyDescent="0.25">
      <c r="A9" s="1" t="s">
        <v>15</v>
      </c>
      <c r="C9" s="1" t="s">
        <v>15</v>
      </c>
    </row>
    <row r="10" spans="1:4" x14ac:dyDescent="0.25">
      <c r="A10" s="1" t="s">
        <v>15</v>
      </c>
      <c r="C10" s="1" t="s">
        <v>15</v>
      </c>
    </row>
    <row r="11" spans="1:4" x14ac:dyDescent="0.25">
      <c r="A11" s="1" t="s">
        <v>15</v>
      </c>
      <c r="C11" s="1" t="s">
        <v>15</v>
      </c>
    </row>
    <row r="12" spans="1:4" x14ac:dyDescent="0.25">
      <c r="A12" s="1" t="s">
        <v>16</v>
      </c>
    </row>
    <row r="13" spans="1:4" x14ac:dyDescent="0.25">
      <c r="A13" s="1" t="s">
        <v>68</v>
      </c>
    </row>
    <row r="14" spans="1:4" x14ac:dyDescent="0.25">
      <c r="A14" s="1" t="s">
        <v>17</v>
      </c>
    </row>
    <row r="15" spans="1:4" x14ac:dyDescent="0.25">
      <c r="A15" s="1" t="s">
        <v>17</v>
      </c>
    </row>
    <row r="16" spans="1:4" x14ac:dyDescent="0.25">
      <c r="A16" s="1" t="s">
        <v>18</v>
      </c>
    </row>
    <row r="17" spans="1:4" x14ac:dyDescent="0.25">
      <c r="A17" s="1" t="s">
        <v>17</v>
      </c>
    </row>
    <row r="19" spans="1:4" x14ac:dyDescent="0.25">
      <c r="A19" s="49" t="s">
        <v>19</v>
      </c>
      <c r="B19" s="49"/>
      <c r="C19" s="49"/>
      <c r="D19" s="49"/>
    </row>
    <row r="20" spans="1:4" x14ac:dyDescent="0.25">
      <c r="A20" s="6" t="s">
        <v>20</v>
      </c>
      <c r="B20" s="6"/>
      <c r="C20" s="9" t="s">
        <v>21</v>
      </c>
      <c r="D20" s="9" t="s">
        <v>22</v>
      </c>
    </row>
    <row r="21" spans="1:4" x14ac:dyDescent="0.25">
      <c r="A21" s="6" t="s">
        <v>23</v>
      </c>
      <c r="B21" s="6"/>
      <c r="C21" s="10">
        <f>ROUND(SUM('Fejezet összesítő'!B5),0)</f>
        <v>0</v>
      </c>
      <c r="D21" s="10">
        <f>ROUND(SUM('Fejezet összesítő'!C5),0)</f>
        <v>0</v>
      </c>
    </row>
    <row r="22" spans="1:4" x14ac:dyDescent="0.25">
      <c r="A22" s="1" t="s">
        <v>24</v>
      </c>
      <c r="C22" s="50">
        <f>ROUND(C21+D21,0)</f>
        <v>0</v>
      </c>
      <c r="D22" s="50"/>
    </row>
    <row r="23" spans="1:4" x14ac:dyDescent="0.25">
      <c r="A23" s="6" t="s">
        <v>25</v>
      </c>
      <c r="B23" s="7">
        <v>0.27</v>
      </c>
      <c r="C23" s="51">
        <f>ROUND(C22*B23,0)</f>
        <v>0</v>
      </c>
      <c r="D23" s="51"/>
    </row>
    <row r="24" spans="1:4" x14ac:dyDescent="0.25">
      <c r="A24" s="6" t="s">
        <v>26</v>
      </c>
      <c r="B24" s="6"/>
      <c r="C24" s="44">
        <f>ROUND(C22+C23,0)</f>
        <v>0</v>
      </c>
      <c r="D24" s="44"/>
    </row>
    <row r="28" spans="1:4" x14ac:dyDescent="0.25">
      <c r="B28" s="45" t="s">
        <v>27</v>
      </c>
      <c r="C28" s="45"/>
    </row>
    <row r="30" spans="1:4" x14ac:dyDescent="0.25">
      <c r="A30" s="8"/>
    </row>
    <row r="31" spans="1:4" x14ac:dyDescent="0.25">
      <c r="A31" s="8"/>
    </row>
    <row r="32" spans="1:4" x14ac:dyDescent="0.25">
      <c r="A32" s="8"/>
    </row>
  </sheetData>
  <mergeCells count="8">
    <mergeCell ref="C24:D24"/>
    <mergeCell ref="B28:C28"/>
    <mergeCell ref="A1:D1"/>
    <mergeCell ref="A2:D3"/>
    <mergeCell ref="A4:D4"/>
    <mergeCell ref="A19:D19"/>
    <mergeCell ref="C22:D22"/>
    <mergeCell ref="C23:D23"/>
  </mergeCells>
  <pageMargins left="1" right="1" top="1" bottom="1" header="0.41666666666666669" footer="0.41666666666666669"/>
  <pageSetup paperSize="9"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C5" sqref="C5"/>
    </sheetView>
  </sheetViews>
  <sheetFormatPr defaultRowHeight="15.75" x14ac:dyDescent="0.25"/>
  <cols>
    <col min="1" max="1" width="36.42578125" style="2" customWidth="1"/>
    <col min="2" max="3" width="20.7109375" style="2" customWidth="1"/>
    <col min="4" max="16384" width="9.140625" style="2"/>
  </cols>
  <sheetData>
    <row r="1" spans="1:3" s="3" customFormat="1" x14ac:dyDescent="0.25">
      <c r="A1" s="3" t="s">
        <v>11</v>
      </c>
      <c r="B1" s="4" t="s">
        <v>12</v>
      </c>
      <c r="C1" s="4" t="s">
        <v>13</v>
      </c>
    </row>
    <row r="2" spans="1:3" x14ac:dyDescent="0.25">
      <c r="A2" s="2" t="s">
        <v>69</v>
      </c>
      <c r="B2" s="11">
        <f>'Alkotmány balett terem'!H60</f>
        <v>0</v>
      </c>
      <c r="C2" s="11">
        <f>'Alkotmány balett terem'!I60</f>
        <v>0</v>
      </c>
    </row>
    <row r="3" spans="1:3" x14ac:dyDescent="0.25">
      <c r="A3" s="2" t="s">
        <v>70</v>
      </c>
      <c r="B3" s="11">
        <f>'Alkotmány IKT terem'!H40</f>
        <v>0</v>
      </c>
      <c r="C3" s="11">
        <f>'Alkotmány IKT terem'!I40</f>
        <v>0</v>
      </c>
    </row>
    <row r="4" spans="1:3" x14ac:dyDescent="0.25">
      <c r="A4" s="2" t="s">
        <v>86</v>
      </c>
      <c r="B4" s="11">
        <f>'Alkotmány udvar'!H9</f>
        <v>0</v>
      </c>
      <c r="C4" s="11">
        <f>'Alkotmány udvar'!I9</f>
        <v>0</v>
      </c>
    </row>
    <row r="5" spans="1:3" s="3" customFormat="1" x14ac:dyDescent="0.25">
      <c r="A5" s="3" t="s">
        <v>14</v>
      </c>
      <c r="B5" s="12">
        <f>ROUND(SUM(B2:B2),0)</f>
        <v>0</v>
      </c>
      <c r="C5" s="12">
        <f>ROUND(SUM(C2:C2), 0)</f>
        <v>0</v>
      </c>
    </row>
  </sheetData>
  <pageMargins left="1" right="1" top="1" bottom="1" header="0.41666666666666669" footer="0.41666666666666669"/>
  <pageSetup paperSize="9" orientation="portrait" useFirstPageNumber="1" r:id="rId1"/>
  <headerFooter>
    <oddHeader>&amp;C&amp;"Times New Roman,bold"&amp;12Munkanem összesítő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2"/>
  <sheetViews>
    <sheetView zoomScaleNormal="100" workbookViewId="0">
      <selection activeCell="K14" sqref="K14"/>
    </sheetView>
  </sheetViews>
  <sheetFormatPr defaultRowHeight="15" x14ac:dyDescent="0.25"/>
  <cols>
    <col min="1" max="1" width="9.28515625" style="38" bestFit="1" customWidth="1"/>
    <col min="2" max="2" width="9.140625" style="37"/>
    <col min="3" max="3" width="34" style="37" customWidth="1"/>
    <col min="4" max="4" width="9.28515625" style="38" bestFit="1" customWidth="1"/>
    <col min="5" max="5" width="9.140625" style="38"/>
    <col min="6" max="9" width="14.5703125" style="37" customWidth="1"/>
    <col min="10" max="16384" width="9.140625" style="37"/>
  </cols>
  <sheetData>
    <row r="1" spans="1:9" s="19" customFormat="1" ht="27" x14ac:dyDescent="0.25">
      <c r="A1" s="17" t="s">
        <v>0</v>
      </c>
      <c r="B1" s="16"/>
      <c r="C1" s="16" t="s">
        <v>1</v>
      </c>
      <c r="D1" s="17" t="s">
        <v>2</v>
      </c>
      <c r="E1" s="17" t="s">
        <v>3</v>
      </c>
      <c r="F1" s="14" t="s">
        <v>4</v>
      </c>
      <c r="G1" s="14" t="s">
        <v>5</v>
      </c>
      <c r="H1" s="13" t="s">
        <v>6</v>
      </c>
      <c r="I1" s="13" t="s">
        <v>7</v>
      </c>
    </row>
    <row r="2" spans="1:9" s="19" customFormat="1" ht="13.5" x14ac:dyDescent="0.25">
      <c r="A2" s="20" t="s">
        <v>32</v>
      </c>
      <c r="B2" s="21"/>
      <c r="C2" s="22"/>
      <c r="D2" s="23"/>
      <c r="E2" s="23"/>
      <c r="F2" s="24"/>
      <c r="G2" s="25"/>
      <c r="H2" s="18"/>
      <c r="I2" s="18"/>
    </row>
    <row r="3" spans="1:9" s="19" customFormat="1" ht="63.75" x14ac:dyDescent="0.25">
      <c r="A3" s="39">
        <v>1</v>
      </c>
      <c r="B3" s="21"/>
      <c r="C3" s="22" t="s">
        <v>33</v>
      </c>
      <c r="D3" s="23">
        <v>11.2</v>
      </c>
      <c r="E3" s="23" t="s">
        <v>28</v>
      </c>
      <c r="F3" s="42">
        <v>0</v>
      </c>
      <c r="G3" s="43">
        <v>0</v>
      </c>
      <c r="H3" s="35">
        <f>ROUND(D3*F3, 0)</f>
        <v>0</v>
      </c>
      <c r="I3" s="35">
        <f>ROUND(D3*G3, 0)</f>
        <v>0</v>
      </c>
    </row>
    <row r="4" spans="1:9" s="19" customFormat="1" ht="13.5" x14ac:dyDescent="0.25">
      <c r="A4" s="30"/>
      <c r="B4" s="21"/>
      <c r="C4" s="22"/>
      <c r="D4" s="23"/>
      <c r="E4" s="23"/>
      <c r="F4" s="24"/>
      <c r="G4" s="25"/>
      <c r="H4" s="18"/>
      <c r="I4" s="18"/>
    </row>
    <row r="5" spans="1:9" s="26" customFormat="1" ht="12.75" x14ac:dyDescent="0.25">
      <c r="A5" s="41" t="s">
        <v>34</v>
      </c>
      <c r="C5" s="27"/>
      <c r="D5" s="28"/>
      <c r="E5" s="28"/>
    </row>
    <row r="6" spans="1:9" s="26" customFormat="1" ht="38.25" x14ac:dyDescent="0.25">
      <c r="A6" s="28">
        <v>2</v>
      </c>
      <c r="C6" s="27" t="s">
        <v>35</v>
      </c>
      <c r="D6" s="28">
        <v>2</v>
      </c>
      <c r="E6" s="28" t="s">
        <v>8</v>
      </c>
      <c r="F6" s="42">
        <v>0</v>
      </c>
      <c r="G6" s="43">
        <v>0</v>
      </c>
      <c r="H6" s="35">
        <f>ROUND(D6*F6, 0)</f>
        <v>0</v>
      </c>
      <c r="I6" s="35">
        <f>ROUND(D6*G6, 0)</f>
        <v>0</v>
      </c>
    </row>
    <row r="7" spans="1:9" s="19" customFormat="1" ht="13.5" x14ac:dyDescent="0.25">
      <c r="A7" s="30"/>
      <c r="B7" s="21"/>
      <c r="C7" s="22"/>
      <c r="D7" s="23"/>
      <c r="E7" s="23"/>
      <c r="F7" s="24"/>
      <c r="G7" s="25"/>
      <c r="H7" s="18"/>
      <c r="I7" s="18"/>
    </row>
    <row r="8" spans="1:9" s="19" customFormat="1" ht="13.5" x14ac:dyDescent="0.25">
      <c r="A8" s="20" t="s">
        <v>36</v>
      </c>
      <c r="B8" s="21"/>
      <c r="C8" s="22"/>
      <c r="D8" s="23"/>
      <c r="E8" s="23"/>
      <c r="F8" s="24"/>
      <c r="G8" s="25"/>
      <c r="H8" s="18"/>
      <c r="I8" s="18"/>
    </row>
    <row r="9" spans="1:9" s="19" customFormat="1" ht="25.5" x14ac:dyDescent="0.25">
      <c r="A9" s="39">
        <v>3</v>
      </c>
      <c r="B9" s="21"/>
      <c r="C9" s="22" t="s">
        <v>37</v>
      </c>
      <c r="D9" s="23">
        <v>51.86</v>
      </c>
      <c r="E9" s="23" t="s">
        <v>38</v>
      </c>
      <c r="F9" s="42">
        <v>0</v>
      </c>
      <c r="G9" s="43">
        <v>0</v>
      </c>
      <c r="H9" s="35">
        <f>ROUND(D9*F9, 0)</f>
        <v>0</v>
      </c>
      <c r="I9" s="35">
        <f>ROUND(D9*G9, 0)</f>
        <v>0</v>
      </c>
    </row>
    <row r="10" spans="1:9" s="19" customFormat="1" ht="13.5" x14ac:dyDescent="0.25">
      <c r="A10" s="39"/>
      <c r="B10" s="21"/>
      <c r="C10" s="22"/>
      <c r="D10" s="23"/>
      <c r="E10" s="23"/>
      <c r="F10" s="24"/>
      <c r="G10" s="25"/>
      <c r="H10" s="18"/>
      <c r="I10" s="18"/>
    </row>
    <row r="11" spans="1:9" s="19" customFormat="1" ht="38.25" x14ac:dyDescent="0.25">
      <c r="A11" s="39">
        <v>4</v>
      </c>
      <c r="B11" s="21"/>
      <c r="C11" s="22" t="s">
        <v>39</v>
      </c>
      <c r="D11" s="23">
        <v>51.86</v>
      </c>
      <c r="E11" s="23" t="s">
        <v>38</v>
      </c>
      <c r="F11" s="42">
        <v>0</v>
      </c>
      <c r="G11" s="43">
        <v>0</v>
      </c>
      <c r="H11" s="35">
        <f>ROUND(D11*F11, 0)</f>
        <v>0</v>
      </c>
      <c r="I11" s="35">
        <f>ROUND(D11*G11, 0)</f>
        <v>0</v>
      </c>
    </row>
    <row r="12" spans="1:9" s="19" customFormat="1" ht="13.5" x14ac:dyDescent="0.25">
      <c r="A12" s="39"/>
      <c r="B12" s="21"/>
      <c r="C12" s="22"/>
      <c r="D12" s="23"/>
      <c r="E12" s="23"/>
      <c r="F12" s="24"/>
      <c r="G12" s="25"/>
      <c r="H12" s="18"/>
      <c r="I12" s="18"/>
    </row>
    <row r="13" spans="1:9" s="19" customFormat="1" ht="38.25" x14ac:dyDescent="0.25">
      <c r="A13" s="39">
        <v>5</v>
      </c>
      <c r="B13" s="21"/>
      <c r="C13" s="22" t="s">
        <v>40</v>
      </c>
      <c r="D13" s="23">
        <v>51.86</v>
      </c>
      <c r="E13" s="23" t="s">
        <v>38</v>
      </c>
      <c r="F13" s="42">
        <v>0</v>
      </c>
      <c r="G13" s="43">
        <v>0</v>
      </c>
      <c r="H13" s="35">
        <f>ROUND(D13*F13, 0)</f>
        <v>0</v>
      </c>
      <c r="I13" s="35">
        <f>ROUND(D13*G13, 0)</f>
        <v>0</v>
      </c>
    </row>
    <row r="14" spans="1:9" s="19" customFormat="1" ht="13.5" x14ac:dyDescent="0.25">
      <c r="A14" s="39"/>
      <c r="B14" s="21"/>
      <c r="C14" s="22"/>
      <c r="D14" s="23"/>
      <c r="E14" s="23"/>
      <c r="F14" s="24"/>
      <c r="G14" s="25"/>
      <c r="H14" s="18"/>
      <c r="I14" s="18"/>
    </row>
    <row r="15" spans="1:9" s="19" customFormat="1" ht="51" x14ac:dyDescent="0.25">
      <c r="A15" s="39">
        <v>6</v>
      </c>
      <c r="B15" s="21"/>
      <c r="C15" s="22" t="s">
        <v>41</v>
      </c>
      <c r="D15" s="23">
        <v>51.86</v>
      </c>
      <c r="E15" s="23" t="s">
        <v>38</v>
      </c>
      <c r="F15" s="42">
        <v>0</v>
      </c>
      <c r="G15" s="43">
        <v>0</v>
      </c>
      <c r="H15" s="35">
        <f>ROUND(D15*F15, 0)</f>
        <v>0</v>
      </c>
      <c r="I15" s="35">
        <f>ROUND(D15*G15, 0)</f>
        <v>0</v>
      </c>
    </row>
    <row r="16" spans="1:9" s="19" customFormat="1" ht="13.5" x14ac:dyDescent="0.25">
      <c r="A16" s="39"/>
      <c r="B16" s="21"/>
      <c r="C16" s="22"/>
      <c r="D16" s="23"/>
      <c r="E16" s="23"/>
      <c r="F16" s="24"/>
      <c r="G16" s="25"/>
      <c r="H16" s="18"/>
      <c r="I16" s="18"/>
    </row>
    <row r="17" spans="1:9" s="19" customFormat="1" ht="51" x14ac:dyDescent="0.25">
      <c r="A17" s="39">
        <v>7</v>
      </c>
      <c r="B17" s="21"/>
      <c r="C17" s="22" t="s">
        <v>42</v>
      </c>
      <c r="D17" s="23">
        <v>51.86</v>
      </c>
      <c r="E17" s="23" t="s">
        <v>38</v>
      </c>
      <c r="F17" s="42">
        <v>0</v>
      </c>
      <c r="G17" s="43">
        <v>0</v>
      </c>
      <c r="H17" s="35">
        <f>ROUND(D17*F17, 0)</f>
        <v>0</v>
      </c>
      <c r="I17" s="35">
        <f>ROUND(D17*G17, 0)</f>
        <v>0</v>
      </c>
    </row>
    <row r="18" spans="1:9" s="19" customFormat="1" ht="13.5" x14ac:dyDescent="0.25">
      <c r="A18" s="39"/>
      <c r="B18" s="21"/>
      <c r="C18" s="22"/>
      <c r="D18" s="23"/>
      <c r="E18" s="23"/>
      <c r="F18" s="24"/>
      <c r="G18" s="25"/>
      <c r="H18" s="18"/>
      <c r="I18" s="18"/>
    </row>
    <row r="19" spans="1:9" s="19" customFormat="1" ht="25.5" x14ac:dyDescent="0.25">
      <c r="A19" s="39">
        <v>8</v>
      </c>
      <c r="B19" s="21"/>
      <c r="C19" s="22" t="s">
        <v>43</v>
      </c>
      <c r="D19" s="23">
        <v>51.86</v>
      </c>
      <c r="E19" s="23" t="s">
        <v>38</v>
      </c>
      <c r="F19" s="42">
        <v>0</v>
      </c>
      <c r="G19" s="43">
        <v>0</v>
      </c>
      <c r="H19" s="35">
        <f>ROUND(D19*F19, 0)</f>
        <v>0</v>
      </c>
      <c r="I19" s="35">
        <f>ROUND(D19*G19, 0)</f>
        <v>0</v>
      </c>
    </row>
    <row r="20" spans="1:9" s="19" customFormat="1" ht="13.5" x14ac:dyDescent="0.25">
      <c r="A20" s="39"/>
      <c r="B20" s="21"/>
      <c r="C20" s="22"/>
      <c r="D20" s="23"/>
      <c r="E20" s="23"/>
      <c r="F20" s="24"/>
      <c r="G20" s="25"/>
      <c r="H20" s="18"/>
      <c r="I20" s="18"/>
    </row>
    <row r="21" spans="1:9" s="19" customFormat="1" ht="89.25" x14ac:dyDescent="0.25">
      <c r="A21" s="39">
        <v>9</v>
      </c>
      <c r="B21" s="21"/>
      <c r="C21" s="22" t="s">
        <v>44</v>
      </c>
      <c r="D21" s="23">
        <v>51.86</v>
      </c>
      <c r="E21" s="23" t="s">
        <v>38</v>
      </c>
      <c r="F21" s="42">
        <v>0</v>
      </c>
      <c r="G21" s="43">
        <v>0</v>
      </c>
      <c r="H21" s="35">
        <f>ROUND(D21*F21, 0)</f>
        <v>0</v>
      </c>
      <c r="I21" s="35">
        <f>ROUND(D21*G21, 0)</f>
        <v>0</v>
      </c>
    </row>
    <row r="22" spans="1:9" s="19" customFormat="1" ht="13.5" x14ac:dyDescent="0.25">
      <c r="A22" s="39"/>
      <c r="B22" s="21"/>
      <c r="C22" s="22"/>
      <c r="D22" s="23"/>
      <c r="E22" s="23"/>
      <c r="F22" s="24"/>
      <c r="G22" s="25"/>
      <c r="H22" s="18"/>
      <c r="I22" s="18"/>
    </row>
    <row r="23" spans="1:9" s="19" customFormat="1" ht="63.75" x14ac:dyDescent="0.25">
      <c r="A23" s="39">
        <v>10</v>
      </c>
      <c r="B23" s="21"/>
      <c r="C23" s="27" t="s">
        <v>45</v>
      </c>
      <c r="D23" s="28">
        <v>69</v>
      </c>
      <c r="E23" s="28" t="s">
        <v>8</v>
      </c>
      <c r="F23" s="42">
        <v>0</v>
      </c>
      <c r="G23" s="43">
        <v>0</v>
      </c>
      <c r="H23" s="35">
        <f>ROUND(D23*F23, 0)</f>
        <v>0</v>
      </c>
      <c r="I23" s="35">
        <f>ROUND(D23*G23, 0)</f>
        <v>0</v>
      </c>
    </row>
    <row r="24" spans="1:9" s="19" customFormat="1" ht="13.5" x14ac:dyDescent="0.25">
      <c r="A24" s="39"/>
      <c r="B24" s="21"/>
      <c r="C24" s="27"/>
      <c r="D24" s="28"/>
      <c r="E24" s="28"/>
      <c r="F24" s="24"/>
      <c r="G24" s="25"/>
      <c r="H24" s="18"/>
      <c r="I24" s="18"/>
    </row>
    <row r="25" spans="1:9" s="19" customFormat="1" ht="13.5" x14ac:dyDescent="0.25">
      <c r="A25" s="20" t="s">
        <v>46</v>
      </c>
      <c r="B25" s="21"/>
      <c r="C25" s="27"/>
      <c r="D25" s="28"/>
      <c r="E25" s="28"/>
      <c r="F25" s="24"/>
      <c r="G25" s="25"/>
      <c r="H25" s="18"/>
      <c r="I25" s="18"/>
    </row>
    <row r="26" spans="1:9" s="19" customFormat="1" ht="38.25" x14ac:dyDescent="0.25">
      <c r="A26" s="40">
        <v>11</v>
      </c>
      <c r="B26" s="21"/>
      <c r="C26" s="27" t="s">
        <v>47</v>
      </c>
      <c r="D26" s="28">
        <v>1</v>
      </c>
      <c r="E26" s="28" t="s">
        <v>9</v>
      </c>
      <c r="F26" s="42">
        <v>0</v>
      </c>
      <c r="G26" s="43">
        <v>0</v>
      </c>
      <c r="H26" s="35">
        <f>ROUND(D26*F26, 0)</f>
        <v>0</v>
      </c>
      <c r="I26" s="35">
        <f>ROUND(D26*G26, 0)</f>
        <v>0</v>
      </c>
    </row>
    <row r="27" spans="1:9" s="19" customFormat="1" ht="13.5" x14ac:dyDescent="0.25">
      <c r="A27" s="39"/>
      <c r="B27" s="21"/>
      <c r="C27" s="22"/>
      <c r="D27" s="23"/>
      <c r="E27" s="23"/>
      <c r="F27" s="24"/>
      <c r="G27" s="25"/>
      <c r="H27" s="18"/>
      <c r="I27" s="18"/>
    </row>
    <row r="28" spans="1:9" s="19" customFormat="1" ht="38.25" x14ac:dyDescent="0.25">
      <c r="A28" s="39">
        <v>12</v>
      </c>
      <c r="B28" s="21"/>
      <c r="C28" s="27" t="s">
        <v>48</v>
      </c>
      <c r="D28" s="28">
        <v>3</v>
      </c>
      <c r="E28" s="28" t="s">
        <v>9</v>
      </c>
      <c r="F28" s="42">
        <v>0</v>
      </c>
      <c r="G28" s="43">
        <v>0</v>
      </c>
      <c r="H28" s="35">
        <f>ROUND(D28*F28, 0)</f>
        <v>0</v>
      </c>
      <c r="I28" s="35">
        <f>ROUND(D28*G28, 0)</f>
        <v>0</v>
      </c>
    </row>
    <row r="29" spans="1:9" s="19" customFormat="1" ht="13.5" x14ac:dyDescent="0.25">
      <c r="A29" s="39"/>
      <c r="B29" s="21"/>
      <c r="C29" s="27"/>
      <c r="D29" s="28"/>
      <c r="E29" s="28"/>
      <c r="F29" s="24"/>
      <c r="G29" s="25"/>
      <c r="H29" s="18"/>
      <c r="I29" s="18"/>
    </row>
    <row r="30" spans="1:9" s="19" customFormat="1" ht="25.5" x14ac:dyDescent="0.25">
      <c r="A30" s="39">
        <v>13</v>
      </c>
      <c r="B30" s="21"/>
      <c r="C30" s="27" t="s">
        <v>49</v>
      </c>
      <c r="D30" s="28">
        <v>14.4</v>
      </c>
      <c r="E30" s="28" t="s">
        <v>28</v>
      </c>
      <c r="F30" s="42">
        <v>0</v>
      </c>
      <c r="G30" s="43">
        <v>0</v>
      </c>
      <c r="H30" s="35">
        <f>ROUND(D30*F30, 0)</f>
        <v>0</v>
      </c>
      <c r="I30" s="35">
        <f>ROUND(D30*G30, 0)</f>
        <v>0</v>
      </c>
    </row>
    <row r="31" spans="1:9" s="19" customFormat="1" ht="13.5" x14ac:dyDescent="0.25">
      <c r="A31" s="39"/>
      <c r="B31" s="21"/>
      <c r="C31" s="27"/>
      <c r="D31" s="28"/>
      <c r="E31" s="28"/>
      <c r="F31" s="24"/>
      <c r="G31" s="25"/>
      <c r="H31" s="18"/>
      <c r="I31" s="18"/>
    </row>
    <row r="32" spans="1:9" s="19" customFormat="1" ht="51" x14ac:dyDescent="0.25">
      <c r="A32" s="39">
        <v>14</v>
      </c>
      <c r="B32" s="21"/>
      <c r="C32" s="27" t="s">
        <v>50</v>
      </c>
      <c r="D32" s="28">
        <v>28.2</v>
      </c>
      <c r="E32" s="28" t="s">
        <v>28</v>
      </c>
      <c r="F32" s="42">
        <v>0</v>
      </c>
      <c r="G32" s="43">
        <v>0</v>
      </c>
      <c r="H32" s="35">
        <f>ROUND(D32*F32, 0)</f>
        <v>0</v>
      </c>
      <c r="I32" s="35">
        <f>ROUND(D32*G32, 0)</f>
        <v>0</v>
      </c>
    </row>
    <row r="33" spans="1:9" s="19" customFormat="1" ht="13.5" x14ac:dyDescent="0.25">
      <c r="A33" s="30"/>
      <c r="B33" s="21"/>
      <c r="C33" s="22"/>
      <c r="D33" s="23"/>
      <c r="E33" s="23"/>
      <c r="F33" s="24"/>
      <c r="G33" s="25"/>
      <c r="H33" s="18"/>
      <c r="I33" s="18"/>
    </row>
    <row r="34" spans="1:9" s="19" customFormat="1" ht="13.5" x14ac:dyDescent="0.25">
      <c r="A34" s="20" t="s">
        <v>51</v>
      </c>
      <c r="B34" s="21"/>
      <c r="C34" s="22"/>
      <c r="D34" s="23"/>
      <c r="E34" s="23"/>
      <c r="F34" s="24"/>
      <c r="G34" s="25"/>
      <c r="H34" s="18"/>
      <c r="I34" s="18"/>
    </row>
    <row r="35" spans="1:9" s="19" customFormat="1" ht="38.25" x14ac:dyDescent="0.25">
      <c r="A35" s="40">
        <v>15</v>
      </c>
      <c r="B35" s="21"/>
      <c r="C35" s="29" t="s">
        <v>52</v>
      </c>
      <c r="D35" s="28">
        <v>117.2</v>
      </c>
      <c r="E35" s="28" t="s">
        <v>8</v>
      </c>
      <c r="F35" s="42">
        <v>0</v>
      </c>
      <c r="G35" s="43">
        <v>0</v>
      </c>
      <c r="H35" s="35">
        <f>ROUND(D35*F35, 0)</f>
        <v>0</v>
      </c>
      <c r="I35" s="35">
        <f>ROUND(D35*G35, 0)</f>
        <v>0</v>
      </c>
    </row>
    <row r="36" spans="1:9" s="19" customFormat="1" ht="13.5" x14ac:dyDescent="0.25">
      <c r="A36" s="40"/>
      <c r="B36" s="21"/>
      <c r="C36" s="22"/>
      <c r="D36" s="23"/>
      <c r="E36" s="23"/>
      <c r="F36" s="24"/>
      <c r="G36" s="25"/>
      <c r="H36" s="18"/>
      <c r="I36" s="18"/>
    </row>
    <row r="37" spans="1:9" s="19" customFormat="1" ht="63.75" x14ac:dyDescent="0.25">
      <c r="A37" s="40">
        <v>16</v>
      </c>
      <c r="B37" s="21"/>
      <c r="C37" s="27" t="s">
        <v>53</v>
      </c>
      <c r="D37" s="28">
        <v>117.2</v>
      </c>
      <c r="E37" s="28" t="s">
        <v>8</v>
      </c>
      <c r="F37" s="42">
        <v>0</v>
      </c>
      <c r="G37" s="43">
        <v>0</v>
      </c>
      <c r="H37" s="35">
        <f>ROUND(D37*F37, 0)</f>
        <v>0</v>
      </c>
      <c r="I37" s="35">
        <f>ROUND(D37*G37, 0)</f>
        <v>0</v>
      </c>
    </row>
    <row r="38" spans="1:9" s="19" customFormat="1" ht="13.5" x14ac:dyDescent="0.25">
      <c r="A38" s="40"/>
      <c r="B38" s="21"/>
      <c r="C38" s="22"/>
      <c r="D38" s="23"/>
      <c r="E38" s="23"/>
      <c r="F38" s="24"/>
      <c r="G38" s="25"/>
      <c r="H38" s="18"/>
      <c r="I38" s="18"/>
    </row>
    <row r="39" spans="1:9" s="19" customFormat="1" ht="51" x14ac:dyDescent="0.25">
      <c r="A39" s="39">
        <v>17</v>
      </c>
      <c r="B39" s="21"/>
      <c r="C39" s="22" t="s">
        <v>54</v>
      </c>
      <c r="D39" s="23">
        <v>230.46</v>
      </c>
      <c r="E39" s="23" t="s">
        <v>38</v>
      </c>
      <c r="F39" s="42">
        <v>0</v>
      </c>
      <c r="G39" s="43">
        <v>0</v>
      </c>
      <c r="H39" s="35">
        <f>ROUND(D39*F39, 0)</f>
        <v>0</v>
      </c>
      <c r="I39" s="35">
        <f>ROUND(D39*G39, 0)</f>
        <v>0</v>
      </c>
    </row>
    <row r="40" spans="1:9" s="19" customFormat="1" ht="13.5" x14ac:dyDescent="0.25">
      <c r="A40" s="39"/>
      <c r="B40" s="21"/>
      <c r="C40" s="22"/>
      <c r="D40" s="23"/>
      <c r="E40" s="23"/>
      <c r="F40" s="24"/>
      <c r="G40" s="25"/>
      <c r="H40" s="18"/>
      <c r="I40" s="18"/>
    </row>
    <row r="41" spans="1:9" s="19" customFormat="1" ht="38.25" x14ac:dyDescent="0.25">
      <c r="A41" s="39">
        <v>18</v>
      </c>
      <c r="B41" s="21"/>
      <c r="C41" s="22" t="s">
        <v>55</v>
      </c>
      <c r="D41" s="23">
        <v>8.51</v>
      </c>
      <c r="E41" s="23" t="s">
        <v>38</v>
      </c>
      <c r="F41" s="42">
        <v>0</v>
      </c>
      <c r="G41" s="43">
        <v>0</v>
      </c>
      <c r="H41" s="35">
        <f>ROUND(D41*F41, 0)</f>
        <v>0</v>
      </c>
      <c r="I41" s="35">
        <f>ROUND(D41*G41, 0)</f>
        <v>0</v>
      </c>
    </row>
    <row r="42" spans="1:9" s="19" customFormat="1" ht="13.5" x14ac:dyDescent="0.25">
      <c r="A42" s="39"/>
      <c r="B42" s="21"/>
      <c r="C42" s="21"/>
      <c r="D42" s="30"/>
      <c r="E42" s="30"/>
      <c r="F42" s="24"/>
      <c r="G42" s="25"/>
      <c r="H42" s="18"/>
      <c r="I42" s="18"/>
    </row>
    <row r="43" spans="1:9" s="29" customFormat="1" ht="12.75" x14ac:dyDescent="0.25">
      <c r="A43" s="52" t="s">
        <v>56</v>
      </c>
      <c r="B43" s="52"/>
      <c r="C43" s="52"/>
      <c r="D43" s="52"/>
      <c r="E43" s="52"/>
      <c r="F43" s="52"/>
      <c r="G43" s="31"/>
      <c r="H43" s="32"/>
      <c r="I43" s="32"/>
    </row>
    <row r="44" spans="1:9" s="29" customFormat="1" ht="25.5" x14ac:dyDescent="0.25">
      <c r="A44" s="36">
        <v>19</v>
      </c>
      <c r="C44" s="22" t="s">
        <v>57</v>
      </c>
      <c r="D44" s="33">
        <v>12</v>
      </c>
      <c r="E44" s="33" t="s">
        <v>58</v>
      </c>
      <c r="F44" s="42">
        <v>0</v>
      </c>
      <c r="G44" s="43">
        <v>0</v>
      </c>
      <c r="H44" s="35">
        <f>ROUND(D44*F44, 0)</f>
        <v>0</v>
      </c>
      <c r="I44" s="35">
        <f>ROUND(D44*G44, 0)</f>
        <v>0</v>
      </c>
    </row>
    <row r="45" spans="1:9" s="19" customFormat="1" ht="12.75" x14ac:dyDescent="0.25">
      <c r="A45" s="36"/>
      <c r="B45" s="29"/>
      <c r="C45" s="29"/>
      <c r="D45" s="33"/>
      <c r="E45" s="33"/>
      <c r="F45" s="34"/>
      <c r="G45" s="35"/>
      <c r="H45" s="18"/>
      <c r="I45" s="18"/>
    </row>
    <row r="46" spans="1:9" s="29" customFormat="1" ht="51" x14ac:dyDescent="0.25">
      <c r="A46" s="36">
        <v>20</v>
      </c>
      <c r="C46" s="22" t="s">
        <v>59</v>
      </c>
      <c r="D46" s="33">
        <v>12</v>
      </c>
      <c r="E46" s="33" t="s">
        <v>58</v>
      </c>
      <c r="F46" s="42">
        <v>0</v>
      </c>
      <c r="G46" s="43">
        <v>0</v>
      </c>
      <c r="H46" s="35">
        <f>ROUND(D46*F46, 0)</f>
        <v>0</v>
      </c>
      <c r="I46" s="35">
        <f>ROUND(D46*G46, 0)</f>
        <v>0</v>
      </c>
    </row>
    <row r="47" spans="1:9" s="29" customFormat="1" ht="12.75" x14ac:dyDescent="0.25">
      <c r="A47" s="36"/>
      <c r="D47" s="33"/>
      <c r="E47" s="33"/>
      <c r="F47" s="34"/>
      <c r="G47" s="35"/>
      <c r="H47" s="32"/>
      <c r="I47" s="32"/>
    </row>
    <row r="48" spans="1:9" s="29" customFormat="1" ht="45.75" customHeight="1" x14ac:dyDescent="0.25">
      <c r="A48" s="36">
        <v>21</v>
      </c>
      <c r="C48" s="22" t="s">
        <v>60</v>
      </c>
      <c r="D48" s="33">
        <v>18.399999999999999</v>
      </c>
      <c r="E48" s="33" t="s">
        <v>28</v>
      </c>
      <c r="F48" s="42">
        <v>0</v>
      </c>
      <c r="G48" s="43">
        <v>0</v>
      </c>
      <c r="H48" s="35">
        <f>ROUND(D48*F48, 0)</f>
        <v>0</v>
      </c>
      <c r="I48" s="35">
        <f>ROUND(D48*G48, 0)</f>
        <v>0</v>
      </c>
    </row>
    <row r="49" spans="1:256" s="29" customFormat="1" ht="12.75" x14ac:dyDescent="0.25">
      <c r="A49" s="36"/>
      <c r="C49" s="22"/>
      <c r="D49" s="33"/>
      <c r="E49" s="33"/>
      <c r="F49" s="34"/>
      <c r="G49" s="35"/>
      <c r="H49" s="32"/>
      <c r="I49" s="32"/>
    </row>
    <row r="50" spans="1:256" s="29" customFormat="1" ht="38.25" x14ac:dyDescent="0.25">
      <c r="A50" s="36">
        <v>22</v>
      </c>
      <c r="C50" s="22" t="s">
        <v>61</v>
      </c>
      <c r="D50" s="33">
        <v>11.2</v>
      </c>
      <c r="E50" s="33" t="s">
        <v>28</v>
      </c>
      <c r="F50" s="42">
        <v>0</v>
      </c>
      <c r="G50" s="43">
        <v>0</v>
      </c>
      <c r="H50" s="35">
        <f>ROUND(D50*F50, 0)</f>
        <v>0</v>
      </c>
      <c r="I50" s="35">
        <f>ROUND(D50*G50, 0)</f>
        <v>0</v>
      </c>
    </row>
    <row r="51" spans="1:256" s="29" customFormat="1" ht="12.75" customHeight="1" x14ac:dyDescent="0.25">
      <c r="A51" s="36"/>
      <c r="C51" s="22"/>
      <c r="D51" s="33"/>
      <c r="E51" s="33"/>
      <c r="F51" s="34"/>
      <c r="G51" s="35"/>
      <c r="H51" s="32"/>
      <c r="I51" s="32"/>
    </row>
    <row r="52" spans="1:256" s="29" customFormat="1" ht="12.75" x14ac:dyDescent="0.25">
      <c r="A52" s="52" t="s">
        <v>62</v>
      </c>
      <c r="B52" s="52"/>
      <c r="C52" s="52"/>
      <c r="D52" s="52"/>
      <c r="E52" s="52"/>
      <c r="F52" s="52"/>
      <c r="G52" s="31"/>
      <c r="H52" s="18"/>
      <c r="I52" s="18"/>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c r="CE52" s="19"/>
      <c r="CF52" s="19"/>
      <c r="CG52" s="19"/>
      <c r="CH52" s="19"/>
      <c r="CI52" s="19"/>
      <c r="CJ52" s="19"/>
      <c r="CK52" s="19"/>
      <c r="CL52" s="19"/>
      <c r="CM52" s="19"/>
      <c r="CN52" s="19"/>
      <c r="CO52" s="19"/>
      <c r="CP52" s="19"/>
      <c r="CQ52" s="19"/>
      <c r="CR52" s="19"/>
      <c r="CS52" s="19"/>
      <c r="CT52" s="19"/>
      <c r="CU52" s="19"/>
      <c r="CV52" s="19"/>
      <c r="CW52" s="19"/>
      <c r="CX52" s="19"/>
      <c r="CY52" s="19"/>
      <c r="CZ52" s="19"/>
      <c r="DA52" s="19"/>
      <c r="DB52" s="19"/>
      <c r="DC52" s="19"/>
      <c r="DD52" s="19"/>
      <c r="DE52" s="19"/>
      <c r="DF52" s="19"/>
      <c r="DG52" s="19"/>
      <c r="DH52" s="19"/>
      <c r="DI52" s="19"/>
      <c r="DJ52" s="19"/>
      <c r="DK52" s="19"/>
      <c r="DL52" s="19"/>
      <c r="DM52" s="19"/>
      <c r="DN52" s="19"/>
      <c r="DO52" s="19"/>
      <c r="DP52" s="19"/>
      <c r="DQ52" s="19"/>
      <c r="DR52" s="19"/>
      <c r="DS52" s="19"/>
      <c r="DT52" s="19"/>
      <c r="DU52" s="19"/>
      <c r="DV52" s="19"/>
      <c r="DW52" s="19"/>
      <c r="DX52" s="19"/>
      <c r="DY52" s="19"/>
      <c r="DZ52" s="19"/>
      <c r="EA52" s="19"/>
      <c r="EB52" s="19"/>
      <c r="EC52" s="19"/>
      <c r="ED52" s="19"/>
      <c r="EE52" s="19"/>
      <c r="EF52" s="19"/>
      <c r="EG52" s="19"/>
      <c r="EH52" s="19"/>
      <c r="EI52" s="19"/>
      <c r="EJ52" s="19"/>
      <c r="EK52" s="19"/>
      <c r="EL52" s="19"/>
      <c r="EM52" s="19"/>
      <c r="EN52" s="19"/>
      <c r="EO52" s="19"/>
      <c r="EP52" s="19"/>
      <c r="EQ52" s="19"/>
      <c r="ER52" s="19"/>
      <c r="ES52" s="19"/>
      <c r="ET52" s="19"/>
      <c r="EU52" s="19"/>
      <c r="EV52" s="19"/>
      <c r="EW52" s="19"/>
      <c r="EX52" s="19"/>
      <c r="EY52" s="19"/>
      <c r="EZ52" s="19"/>
      <c r="FA52" s="19"/>
      <c r="FB52" s="19"/>
      <c r="FC52" s="19"/>
      <c r="FD52" s="19"/>
      <c r="FE52" s="19"/>
      <c r="FF52" s="19"/>
      <c r="FG52" s="19"/>
      <c r="FH52" s="19"/>
      <c r="FI52" s="19"/>
      <c r="FJ52" s="19"/>
      <c r="FK52" s="19"/>
      <c r="FL52" s="19"/>
      <c r="FM52" s="19"/>
      <c r="FN52" s="19"/>
      <c r="FO52" s="19"/>
      <c r="FP52" s="19"/>
      <c r="FQ52" s="19"/>
      <c r="FR52" s="19"/>
      <c r="FS52" s="19"/>
      <c r="FT52" s="19"/>
      <c r="FU52" s="19"/>
      <c r="FV52" s="19"/>
      <c r="FW52" s="19"/>
      <c r="FX52" s="19"/>
      <c r="FY52" s="19"/>
      <c r="FZ52" s="19"/>
      <c r="GA52" s="19"/>
      <c r="GB52" s="19"/>
      <c r="GC52" s="19"/>
      <c r="GD52" s="19"/>
      <c r="GE52" s="19"/>
      <c r="GF52" s="19"/>
      <c r="GG52" s="19"/>
      <c r="GH52" s="19"/>
      <c r="GI52" s="19"/>
      <c r="GJ52" s="19"/>
      <c r="GK52" s="19"/>
      <c r="GL52" s="19"/>
      <c r="GM52" s="19"/>
      <c r="GN52" s="19"/>
      <c r="GO52" s="19"/>
      <c r="GP52" s="19"/>
      <c r="GQ52" s="19"/>
      <c r="GR52" s="19"/>
      <c r="GS52" s="19"/>
      <c r="GT52" s="19"/>
      <c r="GU52" s="19"/>
      <c r="GV52" s="19"/>
      <c r="GW52" s="19"/>
      <c r="GX52" s="19"/>
      <c r="GY52" s="19"/>
      <c r="GZ52" s="19"/>
      <c r="HA52" s="19"/>
      <c r="HB52" s="19"/>
      <c r="HC52" s="19"/>
      <c r="HD52" s="19"/>
      <c r="HE52" s="19"/>
      <c r="HF52" s="19"/>
      <c r="HG52" s="19"/>
      <c r="HH52" s="19"/>
      <c r="HI52" s="19"/>
      <c r="HJ52" s="19"/>
      <c r="HK52" s="19"/>
      <c r="HL52" s="19"/>
      <c r="HM52" s="19"/>
      <c r="HN52" s="19"/>
      <c r="HO52" s="19"/>
      <c r="HP52" s="19"/>
      <c r="HQ52" s="19"/>
      <c r="HR52" s="19"/>
      <c r="HS52" s="19"/>
      <c r="HT52" s="19"/>
      <c r="HU52" s="19"/>
      <c r="HV52" s="19"/>
      <c r="HW52" s="19"/>
      <c r="HX52" s="19"/>
      <c r="HY52" s="19"/>
      <c r="HZ52" s="19"/>
      <c r="IA52" s="19"/>
      <c r="IB52" s="19"/>
      <c r="IC52" s="19"/>
      <c r="ID52" s="19"/>
      <c r="IE52" s="19"/>
      <c r="IF52" s="19"/>
      <c r="IG52" s="19"/>
      <c r="IH52" s="19"/>
      <c r="II52" s="19"/>
      <c r="IJ52" s="19"/>
      <c r="IK52" s="19"/>
      <c r="IL52" s="19"/>
      <c r="IM52" s="19"/>
      <c r="IN52" s="19"/>
      <c r="IO52" s="19"/>
      <c r="IP52" s="19"/>
      <c r="IQ52" s="19"/>
      <c r="IR52" s="19"/>
      <c r="IS52" s="19"/>
      <c r="IT52" s="19"/>
      <c r="IU52" s="19"/>
      <c r="IV52" s="19"/>
    </row>
    <row r="53" spans="1:256" s="29" customFormat="1" ht="38.25" x14ac:dyDescent="0.25">
      <c r="A53" s="36">
        <v>23</v>
      </c>
      <c r="C53" s="22" t="s">
        <v>63</v>
      </c>
      <c r="D53" s="36">
        <v>1</v>
      </c>
      <c r="E53" s="29" t="s">
        <v>9</v>
      </c>
      <c r="F53" s="42">
        <v>0</v>
      </c>
      <c r="G53" s="43">
        <v>0</v>
      </c>
      <c r="H53" s="35">
        <f>ROUND(D53*F53, 0)</f>
        <v>0</v>
      </c>
      <c r="I53" s="35">
        <f>ROUND(D53*G53, 0)</f>
        <v>0</v>
      </c>
    </row>
    <row r="54" spans="1:256" s="29" customFormat="1" ht="12.75" customHeight="1" x14ac:dyDescent="0.25">
      <c r="A54" s="36"/>
      <c r="D54" s="36"/>
      <c r="F54" s="34"/>
      <c r="G54" s="35"/>
      <c r="H54" s="32"/>
      <c r="I54" s="32"/>
    </row>
    <row r="55" spans="1:256" s="29" customFormat="1" ht="12.75" x14ac:dyDescent="0.25">
      <c r="A55" s="52" t="s">
        <v>64</v>
      </c>
      <c r="B55" s="52"/>
      <c r="C55" s="52"/>
      <c r="D55" s="52"/>
      <c r="E55" s="52"/>
      <c r="F55" s="52"/>
      <c r="G55" s="31"/>
      <c r="H55" s="18"/>
      <c r="I55" s="18"/>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19"/>
      <c r="BS55" s="19"/>
      <c r="BT55" s="19"/>
      <c r="BU55" s="19"/>
      <c r="BV55" s="19"/>
      <c r="BW55" s="19"/>
      <c r="BX55" s="19"/>
      <c r="BY55" s="19"/>
      <c r="BZ55" s="19"/>
      <c r="CA55" s="19"/>
      <c r="CB55" s="19"/>
      <c r="CC55" s="19"/>
      <c r="CD55" s="19"/>
      <c r="CE55" s="19"/>
      <c r="CF55" s="19"/>
      <c r="CG55" s="19"/>
      <c r="CH55" s="19"/>
      <c r="CI55" s="19"/>
      <c r="CJ55" s="19"/>
      <c r="CK55" s="19"/>
      <c r="CL55" s="19"/>
      <c r="CM55" s="19"/>
      <c r="CN55" s="19"/>
      <c r="CO55" s="19"/>
      <c r="CP55" s="19"/>
      <c r="CQ55" s="19"/>
      <c r="CR55" s="19"/>
      <c r="CS55" s="19"/>
      <c r="CT55" s="19"/>
      <c r="CU55" s="19"/>
      <c r="CV55" s="19"/>
      <c r="CW55" s="19"/>
      <c r="CX55" s="19"/>
      <c r="CY55" s="19"/>
      <c r="CZ55" s="19"/>
      <c r="DA55" s="19"/>
      <c r="DB55" s="19"/>
      <c r="DC55" s="19"/>
      <c r="DD55" s="19"/>
      <c r="DE55" s="19"/>
      <c r="DF55" s="19"/>
      <c r="DG55" s="19"/>
      <c r="DH55" s="19"/>
      <c r="DI55" s="19"/>
      <c r="DJ55" s="19"/>
      <c r="DK55" s="19"/>
      <c r="DL55" s="19"/>
      <c r="DM55" s="19"/>
      <c r="DN55" s="19"/>
      <c r="DO55" s="19"/>
      <c r="DP55" s="19"/>
      <c r="DQ55" s="19"/>
      <c r="DR55" s="19"/>
      <c r="DS55" s="19"/>
      <c r="DT55" s="19"/>
      <c r="DU55" s="19"/>
      <c r="DV55" s="19"/>
      <c r="DW55" s="19"/>
      <c r="DX55" s="19"/>
      <c r="DY55" s="19"/>
      <c r="DZ55" s="19"/>
      <c r="EA55" s="19"/>
      <c r="EB55" s="19"/>
      <c r="EC55" s="19"/>
      <c r="ED55" s="19"/>
      <c r="EE55" s="19"/>
      <c r="EF55" s="19"/>
      <c r="EG55" s="19"/>
      <c r="EH55" s="19"/>
      <c r="EI55" s="19"/>
      <c r="EJ55" s="19"/>
      <c r="EK55" s="19"/>
      <c r="EL55" s="19"/>
      <c r="EM55" s="19"/>
      <c r="EN55" s="19"/>
      <c r="EO55" s="19"/>
      <c r="EP55" s="19"/>
      <c r="EQ55" s="19"/>
      <c r="ER55" s="19"/>
      <c r="ES55" s="19"/>
      <c r="ET55" s="19"/>
      <c r="EU55" s="19"/>
      <c r="EV55" s="19"/>
      <c r="EW55" s="19"/>
      <c r="EX55" s="19"/>
      <c r="EY55" s="19"/>
      <c r="EZ55" s="19"/>
      <c r="FA55" s="19"/>
      <c r="FB55" s="19"/>
      <c r="FC55" s="19"/>
      <c r="FD55" s="19"/>
      <c r="FE55" s="19"/>
      <c r="FF55" s="19"/>
      <c r="FG55" s="19"/>
      <c r="FH55" s="19"/>
      <c r="FI55" s="19"/>
      <c r="FJ55" s="19"/>
      <c r="FK55" s="19"/>
      <c r="FL55" s="19"/>
      <c r="FM55" s="19"/>
      <c r="FN55" s="19"/>
      <c r="FO55" s="19"/>
      <c r="FP55" s="19"/>
      <c r="FQ55" s="19"/>
      <c r="FR55" s="19"/>
      <c r="FS55" s="19"/>
      <c r="FT55" s="19"/>
      <c r="FU55" s="19"/>
      <c r="FV55" s="19"/>
      <c r="FW55" s="19"/>
      <c r="FX55" s="19"/>
      <c r="FY55" s="19"/>
      <c r="FZ55" s="19"/>
      <c r="GA55" s="19"/>
      <c r="GB55" s="19"/>
      <c r="GC55" s="19"/>
      <c r="GD55" s="19"/>
      <c r="GE55" s="19"/>
      <c r="GF55" s="19"/>
      <c r="GG55" s="19"/>
      <c r="GH55" s="19"/>
      <c r="GI55" s="19"/>
      <c r="GJ55" s="19"/>
      <c r="GK55" s="19"/>
      <c r="GL55" s="19"/>
      <c r="GM55" s="19"/>
      <c r="GN55" s="19"/>
      <c r="GO55" s="19"/>
      <c r="GP55" s="19"/>
      <c r="GQ55" s="19"/>
      <c r="GR55" s="19"/>
      <c r="GS55" s="19"/>
      <c r="GT55" s="19"/>
      <c r="GU55" s="19"/>
      <c r="GV55" s="19"/>
      <c r="GW55" s="19"/>
      <c r="GX55" s="19"/>
      <c r="GY55" s="19"/>
      <c r="GZ55" s="19"/>
      <c r="HA55" s="19"/>
      <c r="HB55" s="19"/>
      <c r="HC55" s="19"/>
      <c r="HD55" s="19"/>
      <c r="HE55" s="19"/>
      <c r="HF55" s="19"/>
      <c r="HG55" s="19"/>
      <c r="HH55" s="19"/>
      <c r="HI55" s="19"/>
      <c r="HJ55" s="19"/>
      <c r="HK55" s="19"/>
      <c r="HL55" s="19"/>
      <c r="HM55" s="19"/>
      <c r="HN55" s="19"/>
      <c r="HO55" s="19"/>
      <c r="HP55" s="19"/>
      <c r="HQ55" s="19"/>
      <c r="HR55" s="19"/>
      <c r="HS55" s="19"/>
      <c r="HT55" s="19"/>
      <c r="HU55" s="19"/>
      <c r="HV55" s="19"/>
      <c r="HW55" s="19"/>
      <c r="HX55" s="19"/>
      <c r="HY55" s="19"/>
      <c r="HZ55" s="19"/>
      <c r="IA55" s="19"/>
      <c r="IB55" s="19"/>
      <c r="IC55" s="19"/>
      <c r="ID55" s="19"/>
      <c r="IE55" s="19"/>
      <c r="IF55" s="19"/>
      <c r="IG55" s="19"/>
      <c r="IH55" s="19"/>
      <c r="II55" s="19"/>
      <c r="IJ55" s="19"/>
      <c r="IK55" s="19"/>
      <c r="IL55" s="19"/>
      <c r="IM55" s="19"/>
      <c r="IN55" s="19"/>
      <c r="IO55" s="19"/>
      <c r="IP55" s="19"/>
      <c r="IQ55" s="19"/>
      <c r="IR55" s="19"/>
      <c r="IS55" s="19"/>
      <c r="IT55" s="19"/>
      <c r="IU55" s="19"/>
      <c r="IV55" s="19"/>
    </row>
    <row r="56" spans="1:256" s="29" customFormat="1" ht="89.25" x14ac:dyDescent="0.25">
      <c r="A56" s="36">
        <v>24</v>
      </c>
      <c r="C56" s="22" t="s">
        <v>65</v>
      </c>
      <c r="D56" s="36">
        <v>2</v>
      </c>
      <c r="E56" s="29" t="s">
        <v>9</v>
      </c>
      <c r="F56" s="42">
        <v>0</v>
      </c>
      <c r="G56" s="43">
        <v>0</v>
      </c>
      <c r="H56" s="35">
        <f>ROUND(D56*F56, 0)</f>
        <v>0</v>
      </c>
      <c r="I56" s="35">
        <f>ROUND(D56*G56, 0)</f>
        <v>0</v>
      </c>
    </row>
    <row r="57" spans="1:256" s="29" customFormat="1" ht="12.75" x14ac:dyDescent="0.25">
      <c r="A57" s="36"/>
      <c r="D57" s="36"/>
      <c r="F57" s="34"/>
      <c r="G57" s="35"/>
      <c r="H57" s="32"/>
      <c r="I57" s="32"/>
    </row>
    <row r="58" spans="1:256" s="29" customFormat="1" ht="25.5" x14ac:dyDescent="0.25">
      <c r="A58" s="36">
        <v>25</v>
      </c>
      <c r="C58" s="22" t="s">
        <v>66</v>
      </c>
      <c r="D58" s="36">
        <v>6</v>
      </c>
      <c r="E58" s="29" t="s">
        <v>9</v>
      </c>
      <c r="F58" s="42">
        <v>0</v>
      </c>
      <c r="G58" s="43">
        <v>0</v>
      </c>
      <c r="H58" s="35">
        <f>ROUND(D58*F58, 0)</f>
        <v>0</v>
      </c>
      <c r="I58" s="35">
        <f>ROUND(D58*G58, 0)</f>
        <v>0</v>
      </c>
    </row>
    <row r="59" spans="1:256" s="29" customFormat="1" ht="12.75" x14ac:dyDescent="0.25">
      <c r="A59" s="36"/>
      <c r="C59" s="22"/>
      <c r="D59" s="36"/>
      <c r="E59" s="36"/>
      <c r="F59" s="34"/>
      <c r="G59" s="35"/>
      <c r="H59" s="32"/>
      <c r="I59" s="32"/>
    </row>
    <row r="60" spans="1:256" s="56" customFormat="1" ht="13.5" x14ac:dyDescent="0.25">
      <c r="A60" s="53"/>
      <c r="B60" s="57"/>
      <c r="C60" s="54" t="s">
        <v>10</v>
      </c>
      <c r="D60" s="55"/>
      <c r="E60" s="54"/>
      <c r="F60" s="14"/>
      <c r="G60" s="14"/>
      <c r="H60" s="13">
        <f>ROUND(SUM(H2:H59),0)</f>
        <v>0</v>
      </c>
      <c r="I60" s="13">
        <f>ROUND(SUM(I2:I59),0)</f>
        <v>0</v>
      </c>
    </row>
    <row r="61" spans="1:256" s="26" customFormat="1" ht="12.75" x14ac:dyDescent="0.25">
      <c r="A61" s="28"/>
      <c r="C61" s="27"/>
      <c r="D61" s="28"/>
      <c r="E61" s="28"/>
    </row>
    <row r="62" spans="1:256" s="26" customFormat="1" ht="12.75" x14ac:dyDescent="0.25">
      <c r="A62" s="28"/>
      <c r="C62" s="27"/>
      <c r="D62" s="28"/>
      <c r="E62" s="28"/>
    </row>
  </sheetData>
  <mergeCells count="3">
    <mergeCell ref="A43:F43"/>
    <mergeCell ref="A52:F52"/>
    <mergeCell ref="A55:F55"/>
  </mergeCells>
  <pageMargins left="0.2361111111111111" right="0.2361111111111111" top="0.69444444444444442" bottom="0.69444444444444442" header="0.41666666666666669" footer="0.41666666666666669"/>
  <pageSetup paperSize="9" orientation="portrait" useFirstPageNumber="1" r:id="rId1"/>
  <headerFooter>
    <oddHeader>&amp;L&amp;"Times New Roman CE,Félkövér"&amp;10III. Emelet</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opLeftCell="A25" workbookViewId="0">
      <selection activeCell="F15" sqref="F15"/>
    </sheetView>
  </sheetViews>
  <sheetFormatPr defaultRowHeight="15" x14ac:dyDescent="0.25"/>
  <cols>
    <col min="1" max="1" width="9.140625" style="64"/>
    <col min="2" max="2" width="9.140625" style="37"/>
    <col min="3" max="3" width="34.5703125" style="37" customWidth="1"/>
    <col min="4" max="4" width="9.140625" style="37"/>
    <col min="5" max="5" width="9.140625" style="38"/>
    <col min="6" max="9" width="12" style="37" customWidth="1"/>
    <col min="10" max="16384" width="9.140625" style="37"/>
  </cols>
  <sheetData>
    <row r="1" spans="1:9" s="19" customFormat="1" ht="27" x14ac:dyDescent="0.25">
      <c r="A1" s="17" t="s">
        <v>0</v>
      </c>
      <c r="B1" s="16"/>
      <c r="C1" s="16" t="s">
        <v>1</v>
      </c>
      <c r="D1" s="17" t="s">
        <v>2</v>
      </c>
      <c r="E1" s="17" t="s">
        <v>3</v>
      </c>
      <c r="F1" s="58" t="s">
        <v>4</v>
      </c>
      <c r="G1" s="58" t="s">
        <v>5</v>
      </c>
      <c r="H1" s="59" t="s">
        <v>6</v>
      </c>
      <c r="I1" s="59" t="s">
        <v>7</v>
      </c>
    </row>
    <row r="2" spans="1:9" x14ac:dyDescent="0.25">
      <c r="A2" s="20" t="s">
        <v>32</v>
      </c>
      <c r="B2" s="21"/>
      <c r="C2" s="22"/>
      <c r="D2" s="23"/>
      <c r="E2" s="23"/>
      <c r="F2" s="24"/>
    </row>
    <row r="3" spans="1:9" ht="63.75" x14ac:dyDescent="0.25">
      <c r="A3" s="39">
        <v>1</v>
      </c>
      <c r="B3" s="21"/>
      <c r="C3" s="22" t="s">
        <v>33</v>
      </c>
      <c r="D3" s="23">
        <v>4</v>
      </c>
      <c r="E3" s="23" t="s">
        <v>28</v>
      </c>
      <c r="F3" s="42">
        <v>0</v>
      </c>
      <c r="G3" s="43">
        <v>0</v>
      </c>
      <c r="H3" s="35">
        <f>ROUND(D3*F3, 0)</f>
        <v>0</v>
      </c>
      <c r="I3" s="35">
        <f>ROUND(D3*G3, 0)</f>
        <v>0</v>
      </c>
    </row>
    <row r="4" spans="1:9" x14ac:dyDescent="0.25">
      <c r="A4" s="39"/>
      <c r="B4" s="21"/>
      <c r="C4" s="22"/>
      <c r="D4" s="23"/>
      <c r="E4" s="23"/>
      <c r="F4" s="24"/>
    </row>
    <row r="5" spans="1:9" x14ac:dyDescent="0.25">
      <c r="A5" s="20" t="s">
        <v>36</v>
      </c>
      <c r="B5" s="21"/>
      <c r="C5" s="22"/>
      <c r="D5" s="23"/>
      <c r="E5" s="23"/>
      <c r="F5" s="24"/>
    </row>
    <row r="6" spans="1:9" x14ac:dyDescent="0.25">
      <c r="A6" s="39">
        <v>2</v>
      </c>
      <c r="B6" s="21"/>
      <c r="C6" s="22" t="s">
        <v>71</v>
      </c>
      <c r="D6" s="23">
        <v>75.3</v>
      </c>
      <c r="E6" s="23" t="s">
        <v>38</v>
      </c>
      <c r="F6" s="42">
        <v>0</v>
      </c>
      <c r="G6" s="43">
        <v>0</v>
      </c>
      <c r="H6" s="35">
        <f>ROUND(D6*F6, 0)</f>
        <v>0</v>
      </c>
      <c r="I6" s="35">
        <f>ROUND(D6*G6, 0)</f>
        <v>0</v>
      </c>
    </row>
    <row r="7" spans="1:9" x14ac:dyDescent="0.25">
      <c r="A7" s="39"/>
      <c r="B7" s="21"/>
      <c r="C7" s="22"/>
      <c r="D7" s="23"/>
      <c r="E7" s="23"/>
      <c r="F7" s="24"/>
    </row>
    <row r="8" spans="1:9" ht="89.25" x14ac:dyDescent="0.25">
      <c r="A8" s="39">
        <v>3</v>
      </c>
      <c r="B8" s="21"/>
      <c r="C8" s="22" t="s">
        <v>72</v>
      </c>
      <c r="D8" s="23">
        <v>75.3</v>
      </c>
      <c r="E8" s="23" t="s">
        <v>38</v>
      </c>
      <c r="F8" s="42">
        <v>0</v>
      </c>
      <c r="G8" s="43">
        <v>0</v>
      </c>
      <c r="H8" s="35">
        <f>ROUND(D8*F8, 0)</f>
        <v>0</v>
      </c>
      <c r="I8" s="35">
        <f>ROUND(D8*G8, 0)</f>
        <v>0</v>
      </c>
    </row>
    <row r="9" spans="1:9" x14ac:dyDescent="0.25">
      <c r="A9" s="39"/>
      <c r="B9" s="21"/>
      <c r="C9" s="22"/>
      <c r="D9" s="23"/>
      <c r="E9" s="23"/>
      <c r="F9" s="24"/>
    </row>
    <row r="10" spans="1:9" ht="76.5" x14ac:dyDescent="0.25">
      <c r="A10" s="39">
        <v>4</v>
      </c>
      <c r="B10" s="21"/>
      <c r="C10" s="22" t="s">
        <v>73</v>
      </c>
      <c r="D10" s="23">
        <v>75.3</v>
      </c>
      <c r="E10" s="23" t="s">
        <v>38</v>
      </c>
      <c r="F10" s="42">
        <v>0</v>
      </c>
      <c r="G10" s="43">
        <v>0</v>
      </c>
      <c r="H10" s="35">
        <f>ROUND(D10*F10, 0)</f>
        <v>0</v>
      </c>
      <c r="I10" s="35">
        <f>ROUND(D10*G10, 0)</f>
        <v>0</v>
      </c>
    </row>
    <row r="11" spans="1:9" x14ac:dyDescent="0.25">
      <c r="A11" s="39"/>
      <c r="B11" s="21"/>
      <c r="C11" s="22"/>
      <c r="D11" s="23"/>
      <c r="E11" s="23"/>
      <c r="F11" s="24"/>
    </row>
    <row r="12" spans="1:9" ht="25.5" x14ac:dyDescent="0.25">
      <c r="A12" s="39">
        <v>5</v>
      </c>
      <c r="B12" s="21"/>
      <c r="C12" s="22" t="s">
        <v>74</v>
      </c>
      <c r="D12" s="23">
        <v>39.1</v>
      </c>
      <c r="E12" s="23" t="s">
        <v>38</v>
      </c>
      <c r="F12" s="42">
        <v>0</v>
      </c>
      <c r="G12" s="43">
        <v>0</v>
      </c>
      <c r="H12" s="35">
        <f>ROUND(D12*F12, 0)</f>
        <v>0</v>
      </c>
      <c r="I12" s="35">
        <f>ROUND(D12*G12, 0)</f>
        <v>0</v>
      </c>
    </row>
    <row r="13" spans="1:9" x14ac:dyDescent="0.25">
      <c r="A13" s="39"/>
      <c r="B13" s="21"/>
      <c r="C13" s="22"/>
      <c r="D13" s="23"/>
      <c r="E13" s="23"/>
      <c r="F13" s="24"/>
    </row>
    <row r="14" spans="1:9" x14ac:dyDescent="0.25">
      <c r="A14" s="20" t="s">
        <v>51</v>
      </c>
      <c r="B14" s="21"/>
      <c r="C14" s="22"/>
      <c r="D14" s="23"/>
      <c r="E14" s="23"/>
      <c r="F14" s="24"/>
    </row>
    <row r="15" spans="1:9" ht="102" x14ac:dyDescent="0.25">
      <c r="A15" s="40">
        <v>6</v>
      </c>
      <c r="B15" s="21"/>
      <c r="C15" s="22" t="s">
        <v>75</v>
      </c>
      <c r="D15" s="23">
        <v>9.1</v>
      </c>
      <c r="E15" s="23" t="s">
        <v>38</v>
      </c>
      <c r="F15" s="42">
        <v>0</v>
      </c>
      <c r="G15" s="43">
        <v>0</v>
      </c>
      <c r="H15" s="35">
        <f>ROUND(D15*F15, 0)</f>
        <v>0</v>
      </c>
      <c r="I15" s="35">
        <f>ROUND(D15*G15, 0)</f>
        <v>0</v>
      </c>
    </row>
    <row r="16" spans="1:9" x14ac:dyDescent="0.25">
      <c r="A16" s="39"/>
      <c r="B16" s="21"/>
      <c r="C16" s="22"/>
      <c r="D16" s="23"/>
      <c r="E16" s="23"/>
      <c r="F16" s="24"/>
    </row>
    <row r="17" spans="1:9" ht="76.5" x14ac:dyDescent="0.25">
      <c r="A17" s="39">
        <v>7</v>
      </c>
      <c r="B17" s="21"/>
      <c r="C17" s="22" t="s">
        <v>76</v>
      </c>
      <c r="D17" s="23">
        <v>205.8</v>
      </c>
      <c r="E17" s="23" t="s">
        <v>38</v>
      </c>
      <c r="F17" s="42">
        <v>0</v>
      </c>
      <c r="G17" s="43">
        <v>0</v>
      </c>
      <c r="H17" s="35">
        <f>ROUND(D17*F17, 0)</f>
        <v>0</v>
      </c>
      <c r="I17" s="35">
        <f>ROUND(D17*G17, 0)</f>
        <v>0</v>
      </c>
    </row>
    <row r="18" spans="1:9" x14ac:dyDescent="0.25">
      <c r="A18" s="39"/>
      <c r="B18" s="21"/>
      <c r="C18" s="21"/>
      <c r="D18" s="30"/>
      <c r="E18" s="30"/>
      <c r="F18" s="24"/>
    </row>
    <row r="19" spans="1:9" x14ac:dyDescent="0.25">
      <c r="A19" s="20" t="s">
        <v>77</v>
      </c>
      <c r="B19" s="21"/>
      <c r="C19" s="21"/>
      <c r="D19" s="30"/>
      <c r="E19" s="30"/>
      <c r="F19" s="24"/>
    </row>
    <row r="20" spans="1:9" ht="25.5" x14ac:dyDescent="0.25">
      <c r="A20" s="39">
        <v>8</v>
      </c>
      <c r="B20" s="21"/>
      <c r="C20" s="60" t="s">
        <v>78</v>
      </c>
      <c r="D20" s="61">
        <v>3</v>
      </c>
      <c r="E20" s="61" t="s">
        <v>58</v>
      </c>
      <c r="F20" s="42">
        <v>0</v>
      </c>
      <c r="G20" s="43">
        <v>0</v>
      </c>
      <c r="H20" s="35">
        <f>ROUND(D20*F20, 0)</f>
        <v>0</v>
      </c>
      <c r="I20" s="35">
        <f>ROUND(D20*G20, 0)</f>
        <v>0</v>
      </c>
    </row>
    <row r="21" spans="1:9" x14ac:dyDescent="0.25">
      <c r="A21" s="39"/>
      <c r="B21" s="21"/>
      <c r="C21" s="62"/>
      <c r="D21" s="40"/>
      <c r="E21" s="40"/>
      <c r="F21" s="24"/>
    </row>
    <row r="22" spans="1:9" x14ac:dyDescent="0.25">
      <c r="A22" s="52" t="s">
        <v>56</v>
      </c>
      <c r="B22" s="52"/>
      <c r="C22" s="52"/>
      <c r="D22" s="52"/>
      <c r="E22" s="52"/>
      <c r="F22" s="52"/>
    </row>
    <row r="23" spans="1:9" x14ac:dyDescent="0.25">
      <c r="A23" s="36">
        <v>9</v>
      </c>
      <c r="B23" s="29"/>
      <c r="C23" s="22" t="s">
        <v>57</v>
      </c>
      <c r="D23" s="33">
        <v>7</v>
      </c>
      <c r="E23" s="33" t="s">
        <v>58</v>
      </c>
      <c r="F23" s="42">
        <v>0</v>
      </c>
      <c r="G23" s="43">
        <v>0</v>
      </c>
      <c r="H23" s="35">
        <f>ROUND(D23*F23, 0)</f>
        <v>0</v>
      </c>
      <c r="I23" s="35">
        <f>ROUND(D23*G23, 0)</f>
        <v>0</v>
      </c>
    </row>
    <row r="24" spans="1:9" x14ac:dyDescent="0.25">
      <c r="A24" s="36"/>
      <c r="B24" s="29"/>
      <c r="C24" s="29"/>
      <c r="D24" s="33"/>
      <c r="E24" s="33"/>
      <c r="F24" s="34"/>
    </row>
    <row r="25" spans="1:9" ht="51" x14ac:dyDescent="0.25">
      <c r="A25" s="36">
        <v>10</v>
      </c>
      <c r="B25" s="29"/>
      <c r="C25" s="22" t="s">
        <v>59</v>
      </c>
      <c r="D25" s="33">
        <v>6</v>
      </c>
      <c r="E25" s="33" t="s">
        <v>58</v>
      </c>
      <c r="F25" s="42">
        <v>0</v>
      </c>
      <c r="G25" s="43">
        <v>0</v>
      </c>
      <c r="H25" s="35">
        <f>ROUND(D25*F25, 0)</f>
        <v>0</v>
      </c>
      <c r="I25" s="35">
        <f>ROUND(D25*G25, 0)</f>
        <v>0</v>
      </c>
    </row>
    <row r="26" spans="1:9" x14ac:dyDescent="0.25">
      <c r="A26" s="36"/>
      <c r="B26" s="29"/>
      <c r="C26" s="29"/>
      <c r="D26" s="33"/>
      <c r="E26" s="33"/>
      <c r="F26" s="34"/>
    </row>
    <row r="27" spans="1:9" ht="63.75" x14ac:dyDescent="0.25">
      <c r="A27" s="36">
        <v>11</v>
      </c>
      <c r="B27" s="29"/>
      <c r="C27" s="22" t="s">
        <v>79</v>
      </c>
      <c r="D27" s="33">
        <v>29.5</v>
      </c>
      <c r="E27" s="33" t="s">
        <v>28</v>
      </c>
      <c r="F27" s="42">
        <v>0</v>
      </c>
      <c r="G27" s="43">
        <v>0</v>
      </c>
      <c r="H27" s="35">
        <f>ROUND(D27*F27, 0)</f>
        <v>0</v>
      </c>
      <c r="I27" s="35">
        <f>ROUND(D27*G27, 0)</f>
        <v>0</v>
      </c>
    </row>
    <row r="28" spans="1:9" x14ac:dyDescent="0.25">
      <c r="A28" s="36"/>
      <c r="B28" s="29"/>
      <c r="C28" s="22"/>
      <c r="D28" s="33"/>
      <c r="E28" s="33"/>
      <c r="F28" s="34"/>
    </row>
    <row r="29" spans="1:9" ht="51" x14ac:dyDescent="0.25">
      <c r="A29" s="36">
        <v>12</v>
      </c>
      <c r="B29" s="29"/>
      <c r="C29" s="22" t="s">
        <v>80</v>
      </c>
      <c r="D29" s="33">
        <v>4</v>
      </c>
      <c r="E29" s="33" t="s">
        <v>28</v>
      </c>
      <c r="F29" s="42">
        <v>0</v>
      </c>
      <c r="G29" s="43">
        <v>0</v>
      </c>
      <c r="H29" s="35">
        <f>ROUND(D29*F29, 0)</f>
        <v>0</v>
      </c>
      <c r="I29" s="35">
        <f>ROUND(D29*G29, 0)</f>
        <v>0</v>
      </c>
    </row>
    <row r="30" spans="1:9" x14ac:dyDescent="0.25">
      <c r="A30" s="36"/>
      <c r="B30" s="29"/>
      <c r="C30" s="22"/>
      <c r="D30" s="33"/>
      <c r="E30" s="33"/>
      <c r="F30" s="34"/>
    </row>
    <row r="31" spans="1:9" ht="38.25" x14ac:dyDescent="0.25">
      <c r="A31" s="36">
        <v>13</v>
      </c>
      <c r="B31" s="29"/>
      <c r="C31" s="22" t="s">
        <v>81</v>
      </c>
      <c r="D31" s="33">
        <v>1</v>
      </c>
      <c r="E31" s="33" t="s">
        <v>58</v>
      </c>
      <c r="F31" s="42">
        <v>0</v>
      </c>
      <c r="G31" s="43">
        <v>0</v>
      </c>
      <c r="H31" s="35">
        <f>ROUND(D31*F31, 0)</f>
        <v>0</v>
      </c>
      <c r="I31" s="35">
        <f>ROUND(D31*G31, 0)</f>
        <v>0</v>
      </c>
    </row>
    <row r="33" spans="1:9" x14ac:dyDescent="0.25">
      <c r="A33" s="52" t="s">
        <v>82</v>
      </c>
      <c r="B33" s="52"/>
      <c r="C33" s="52"/>
      <c r="D33" s="52"/>
      <c r="E33" s="52"/>
      <c r="F33" s="52"/>
    </row>
    <row r="34" spans="1:9" ht="63.75" x14ac:dyDescent="0.25">
      <c r="A34" s="36">
        <v>14</v>
      </c>
      <c r="B34" s="29"/>
      <c r="C34" s="22" t="s">
        <v>83</v>
      </c>
      <c r="D34" s="36">
        <v>2</v>
      </c>
      <c r="E34" s="36" t="s">
        <v>9</v>
      </c>
      <c r="F34" s="42">
        <v>0</v>
      </c>
      <c r="G34" s="43">
        <v>0</v>
      </c>
      <c r="H34" s="35">
        <f>ROUND(D34*F34, 0)</f>
        <v>0</v>
      </c>
      <c r="I34" s="35">
        <f>ROUND(D34*G34, 0)</f>
        <v>0</v>
      </c>
    </row>
    <row r="35" spans="1:9" x14ac:dyDescent="0.25">
      <c r="A35" s="36"/>
      <c r="B35" s="29"/>
      <c r="C35" s="29"/>
      <c r="D35" s="36"/>
      <c r="E35" s="36"/>
      <c r="F35" s="34"/>
    </row>
    <row r="36" spans="1:9" x14ac:dyDescent="0.25">
      <c r="A36" s="36">
        <v>15</v>
      </c>
      <c r="B36" s="29"/>
      <c r="C36" s="22" t="s">
        <v>84</v>
      </c>
      <c r="D36" s="36">
        <v>50</v>
      </c>
      <c r="E36" s="36" t="s">
        <v>28</v>
      </c>
      <c r="F36" s="42">
        <v>0</v>
      </c>
      <c r="G36" s="43">
        <v>0</v>
      </c>
      <c r="H36" s="35">
        <f>ROUND(D36*F36, 0)</f>
        <v>0</v>
      </c>
      <c r="I36" s="35">
        <f>ROUND(D36*G36, 0)</f>
        <v>0</v>
      </c>
    </row>
    <row r="37" spans="1:9" x14ac:dyDescent="0.25">
      <c r="A37" s="36"/>
      <c r="B37" s="29"/>
      <c r="C37" s="22"/>
      <c r="D37" s="36"/>
      <c r="E37" s="36"/>
      <c r="F37" s="34"/>
    </row>
    <row r="38" spans="1:9" ht="25.5" x14ac:dyDescent="0.25">
      <c r="A38" s="36">
        <v>16</v>
      </c>
      <c r="B38" s="29"/>
      <c r="C38" s="22" t="s">
        <v>85</v>
      </c>
      <c r="D38" s="36">
        <v>24</v>
      </c>
      <c r="E38" s="36" t="s">
        <v>28</v>
      </c>
      <c r="F38" s="42">
        <v>0</v>
      </c>
      <c r="G38" s="43">
        <v>0</v>
      </c>
      <c r="H38" s="35">
        <f>ROUND(D38*F38, 0)</f>
        <v>0</v>
      </c>
      <c r="I38" s="35">
        <f>ROUND(D38*G38, 0)</f>
        <v>0</v>
      </c>
    </row>
    <row r="40" spans="1:9" s="56" customFormat="1" ht="13.5" x14ac:dyDescent="0.25">
      <c r="A40" s="53"/>
      <c r="B40" s="57"/>
      <c r="C40" s="54" t="s">
        <v>10</v>
      </c>
      <c r="D40" s="55"/>
      <c r="E40" s="54"/>
      <c r="F40" s="14"/>
      <c r="G40" s="14"/>
      <c r="H40" s="13">
        <f>ROUND(SUM(H2:H39),0)</f>
        <v>0</v>
      </c>
      <c r="I40" s="13">
        <f>ROUND(SUM(I2:I39),0)</f>
        <v>0</v>
      </c>
    </row>
  </sheetData>
  <mergeCells count="2">
    <mergeCell ref="A22:F22"/>
    <mergeCell ref="A33:F3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F15" sqref="F15"/>
    </sheetView>
  </sheetViews>
  <sheetFormatPr defaultRowHeight="15" x14ac:dyDescent="0.25"/>
  <cols>
    <col min="1" max="1" width="9.140625" style="38"/>
    <col min="2" max="2" width="9.140625" style="37"/>
    <col min="3" max="3" width="34.7109375" style="37" customWidth="1"/>
    <col min="4" max="5" width="11" style="37" customWidth="1"/>
    <col min="6" max="9" width="12.42578125" style="37" customWidth="1"/>
    <col min="10" max="16384" width="9.140625" style="37"/>
  </cols>
  <sheetData>
    <row r="1" spans="1:9" s="19" customFormat="1" ht="27" x14ac:dyDescent="0.25">
      <c r="A1" s="17" t="s">
        <v>0</v>
      </c>
      <c r="B1" s="16"/>
      <c r="C1" s="16" t="s">
        <v>1</v>
      </c>
      <c r="D1" s="17" t="s">
        <v>2</v>
      </c>
      <c r="E1" s="17" t="s">
        <v>3</v>
      </c>
      <c r="F1" s="58" t="s">
        <v>4</v>
      </c>
      <c r="G1" s="58" t="s">
        <v>5</v>
      </c>
      <c r="H1" s="59" t="s">
        <v>6</v>
      </c>
      <c r="I1" s="59" t="s">
        <v>7</v>
      </c>
    </row>
    <row r="2" spans="1:9" s="19" customFormat="1" ht="12.75" x14ac:dyDescent="0.25">
      <c r="A2" s="63" t="s">
        <v>87</v>
      </c>
      <c r="B2" s="63"/>
      <c r="C2" s="63"/>
      <c r="D2" s="63"/>
      <c r="E2" s="63"/>
      <c r="F2" s="63"/>
      <c r="G2" s="31"/>
      <c r="H2" s="18"/>
      <c r="I2" s="18"/>
    </row>
    <row r="3" spans="1:9" s="29" customFormat="1" ht="54" customHeight="1" x14ac:dyDescent="0.25">
      <c r="A3" s="36">
        <v>1</v>
      </c>
      <c r="C3" s="22" t="s">
        <v>88</v>
      </c>
      <c r="D3" s="36">
        <v>2</v>
      </c>
      <c r="E3" s="29" t="s">
        <v>38</v>
      </c>
      <c r="F3" s="42">
        <v>0</v>
      </c>
      <c r="G3" s="43">
        <v>0</v>
      </c>
      <c r="H3" s="35">
        <f>ROUND(D3*F3, 0)</f>
        <v>0</v>
      </c>
      <c r="I3" s="35">
        <f>ROUND(D3*G3, 0)</f>
        <v>0</v>
      </c>
    </row>
    <row r="4" spans="1:9" s="29" customFormat="1" ht="12.75" x14ac:dyDescent="0.25">
      <c r="A4" s="36"/>
      <c r="D4" s="36"/>
      <c r="F4" s="34"/>
      <c r="G4" s="35"/>
      <c r="H4" s="32"/>
      <c r="I4" s="32"/>
    </row>
    <row r="5" spans="1:9" s="29" customFormat="1" ht="38.25" x14ac:dyDescent="0.25">
      <c r="A5" s="36">
        <v>2</v>
      </c>
      <c r="C5" s="22" t="s">
        <v>89</v>
      </c>
      <c r="D5" s="36">
        <v>150</v>
      </c>
      <c r="E5" s="29" t="s">
        <v>38</v>
      </c>
      <c r="F5" s="42">
        <v>0</v>
      </c>
      <c r="G5" s="43">
        <v>0</v>
      </c>
      <c r="H5" s="35">
        <f>ROUND(D5*F5, 0)</f>
        <v>0</v>
      </c>
      <c r="I5" s="35">
        <f>ROUND(D5*G5, 0)</f>
        <v>0</v>
      </c>
    </row>
    <row r="6" spans="1:9" s="29" customFormat="1" ht="12.75" x14ac:dyDescent="0.25">
      <c r="A6" s="36"/>
      <c r="C6" s="22"/>
      <c r="D6" s="36"/>
      <c r="F6" s="34"/>
      <c r="G6" s="35"/>
      <c r="H6" s="32"/>
      <c r="I6" s="32"/>
    </row>
    <row r="7" spans="1:9" s="29" customFormat="1" ht="38.25" x14ac:dyDescent="0.25">
      <c r="A7" s="36">
        <v>3</v>
      </c>
      <c r="C7" s="22" t="s">
        <v>90</v>
      </c>
      <c r="D7" s="36">
        <v>1225</v>
      </c>
      <c r="E7" s="29" t="s">
        <v>38</v>
      </c>
      <c r="F7" s="34"/>
      <c r="G7" s="35"/>
      <c r="H7" s="32"/>
      <c r="I7" s="32"/>
    </row>
    <row r="9" spans="1:9" s="21" customFormat="1" ht="13.5" x14ac:dyDescent="0.25">
      <c r="A9" s="17"/>
      <c r="B9" s="65"/>
      <c r="C9" s="16" t="s">
        <v>10</v>
      </c>
      <c r="D9" s="66"/>
      <c r="E9" s="16"/>
      <c r="F9" s="58"/>
      <c r="G9" s="58"/>
      <c r="H9" s="59">
        <f>ROUND(SUM(H2:H8),0)</f>
        <v>0</v>
      </c>
      <c r="I9" s="59">
        <f>ROUND(SUM(I2:I8),0)</f>
        <v>0</v>
      </c>
    </row>
  </sheetData>
  <mergeCells count="1">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5</vt:i4>
      </vt:variant>
    </vt:vector>
  </HeadingPairs>
  <TitlesOfParts>
    <vt:vector size="5" baseType="lpstr">
      <vt:lpstr>Záradék</vt:lpstr>
      <vt:lpstr>Fejezet összesítő</vt:lpstr>
      <vt:lpstr>Alkotmány balett terem</vt:lpstr>
      <vt:lpstr>Alkotmány IKT terem</vt:lpstr>
      <vt:lpstr>Alkotmány udvar</vt:lpstr>
    </vt:vector>
  </TitlesOfParts>
  <Company>SCS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SCS</dc:creator>
  <cp:lastModifiedBy>Vass Tamás</cp:lastModifiedBy>
  <dcterms:created xsi:type="dcterms:W3CDTF">2017-04-09T09:05:35Z</dcterms:created>
  <dcterms:modified xsi:type="dcterms:W3CDTF">2017-10-18T09:34:51Z</dcterms:modified>
</cp:coreProperties>
</file>