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Saját közbeszerzési eljárások\178_2017_EFOP-4.1.3-17-2017-000175 Iskolák infrastr. fejl\04_Kiegészítő tájékoztatás I\"/>
    </mc:Choice>
  </mc:AlternateContent>
  <bookViews>
    <workbookView xWindow="0" yWindow="90" windowWidth="28755" windowHeight="15150" activeTab="2"/>
  </bookViews>
  <sheets>
    <sheet name="Záradék" sheetId="5" r:id="rId1"/>
    <sheet name="Fejezet összesítő" sheetId="4" r:id="rId2"/>
    <sheet name="Babits IKT terem" sheetId="6" r:id="rId3"/>
    <sheet name="Babits tető" sheetId="7" r:id="rId4"/>
  </sheets>
  <calcPr calcId="162913"/>
</workbook>
</file>

<file path=xl/calcChain.xml><?xml version="1.0" encoding="utf-8"?>
<calcChain xmlns="http://schemas.openxmlformats.org/spreadsheetml/2006/main">
  <c r="C4" i="4" l="1"/>
  <c r="B3" i="4"/>
  <c r="C2" i="4"/>
  <c r="B2" i="4"/>
  <c r="I23" i="7"/>
  <c r="H23" i="7"/>
  <c r="I21" i="7"/>
  <c r="H21" i="7"/>
  <c r="I19" i="7"/>
  <c r="H19" i="7"/>
  <c r="I17" i="7"/>
  <c r="H17" i="7"/>
  <c r="I15" i="7"/>
  <c r="H15" i="7"/>
  <c r="I13" i="7"/>
  <c r="H13" i="7"/>
  <c r="I11" i="7"/>
  <c r="H11" i="7"/>
  <c r="I9" i="7"/>
  <c r="H9" i="7"/>
  <c r="I7" i="7"/>
  <c r="H7" i="7"/>
  <c r="I5" i="7"/>
  <c r="H5" i="7"/>
  <c r="I3" i="7"/>
  <c r="H3" i="7"/>
  <c r="I40" i="6"/>
  <c r="H40" i="6"/>
  <c r="I38" i="6"/>
  <c r="H38" i="6"/>
  <c r="I36" i="6"/>
  <c r="H36" i="6"/>
  <c r="I33" i="6"/>
  <c r="H33" i="6"/>
  <c r="I31" i="6"/>
  <c r="H31" i="6"/>
  <c r="I28" i="6"/>
  <c r="H28" i="6"/>
  <c r="I25" i="6"/>
  <c r="H25" i="6"/>
  <c r="I23" i="6"/>
  <c r="H23" i="6"/>
  <c r="I20" i="6"/>
  <c r="H20" i="6"/>
  <c r="I18" i="6"/>
  <c r="H18" i="6"/>
  <c r="I16" i="6"/>
  <c r="H16" i="6"/>
  <c r="I13" i="6"/>
  <c r="H13" i="6"/>
  <c r="I11" i="6"/>
  <c r="H11" i="6"/>
  <c r="I8" i="6"/>
  <c r="H8" i="6"/>
  <c r="I6" i="6"/>
  <c r="H6" i="6"/>
  <c r="I4" i="6"/>
  <c r="H4" i="6"/>
  <c r="C3" i="4" l="1"/>
  <c r="H42" i="6"/>
  <c r="I42" i="6" l="1"/>
  <c r="B4" i="4" l="1"/>
  <c r="C21" i="5" s="1"/>
  <c r="D21" i="5"/>
  <c r="C22" i="5" l="1"/>
  <c r="C23" i="5" l="1"/>
  <c r="C24" i="5" s="1"/>
</calcChain>
</file>

<file path=xl/sharedStrings.xml><?xml version="1.0" encoding="utf-8"?>
<sst xmlns="http://schemas.openxmlformats.org/spreadsheetml/2006/main" count="109" uniqueCount="71">
  <si>
    <t>Ssz.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</si>
  <si>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</si>
  <si>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</si>
  <si>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</si>
  <si>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</si>
  <si>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</si>
  <si>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</si>
  <si>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</si>
  <si>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 xml:space="preserve">db     </t>
  </si>
  <si>
    <t>Fejezet összesen:</t>
  </si>
  <si>
    <t>Fejezetek megnevezése</t>
  </si>
  <si>
    <t>Anyag összege</t>
  </si>
  <si>
    <t>Díj összege</t>
  </si>
  <si>
    <t>Összesen:</t>
  </si>
  <si>
    <t xml:space="preserve">                                       </t>
  </si>
  <si>
    <t xml:space="preserve">A munka leírása:                       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</si>
  <si>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</si>
  <si>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</si>
  <si>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</si>
  <si>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</si>
  <si>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</si>
  <si>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</si>
  <si>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</si>
  <si>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2.1 ÁFA vetítési alap</t>
  </si>
  <si>
    <t>2.2 ÁFA</t>
  </si>
  <si>
    <t>3.  A munka ára</t>
  </si>
  <si>
    <t>Aláírás</t>
  </si>
  <si>
    <t>m</t>
  </si>
  <si>
    <t>Név : Pécsi Tudományegyetem</t>
  </si>
  <si>
    <t>Vakolás és rabicolás</t>
  </si>
  <si>
    <t>Gépész, villamos alapszerelések vakolat javítási munkái, vakolat javítása szárazhabarcsból 15 cm szélességig, átlag 2cm vastagságban, Sakret PM-01 Uniputz vakolóhabarccsal</t>
  </si>
  <si>
    <t>Hideg- és melegburkolatok készítése, aljzat előkészítés</t>
  </si>
  <si>
    <t>m2</t>
  </si>
  <si>
    <t>Felületképzés</t>
  </si>
  <si>
    <t>Elektromosenergia ellátás, villanyszerelés</t>
  </si>
  <si>
    <t>db</t>
  </si>
  <si>
    <t>Villamos hálózat kiépítése vakolat alá fektetett műanyag csőbe húzott 1,5 mm keresztmetszetű réz vezetékkel szerelve</t>
  </si>
  <si>
    <t>EFOP-4.1.3-17  -  A Pécsi Tudományegyetem Gyakorló Általános Iskolák és Gimnázium infrastrukturális fejlesztése</t>
  </si>
  <si>
    <t>Padlóburkolat hordozószerkezetének előkészítése beltérben, beton alapfelületen, Rigidur 10 mm-es gipszrostlap szárazesztrich fektetése, önterülő felületkiegyenlítés készítése átlag 15 mm rétegvastagságban Mapei Ultraplan Renovation önterülő aljzatkiegyenlítővel</t>
  </si>
  <si>
    <t>PVC padlóburkolat készítése előkészített alapfelületen nagy kopásállóságú PVC padlóból, teljes felületen diszperziós padlóragasztóval leragasztva, Pattex Palma padlóragasztó, 5cm-es anyagában felhajtott szegély kialakításával</t>
  </si>
  <si>
    <t>Belső vakolt falfelület glettelése 10 mm-ig BauMit Fino Bello fehér gipszes glettanyaggal, diszperziós festés vizes-diszperziós fehér festékkel előkészített alapfelületen, két rétegben, tagolt sima felületen Jupol Classic beltéri festékkel</t>
  </si>
  <si>
    <t>Árnyékolók beépítése</t>
  </si>
  <si>
    <t>Légkondícionáló berendezések</t>
  </si>
  <si>
    <t>Klíma rendszer csőhálózatának kiépítése</t>
  </si>
  <si>
    <t>Klíma rendszer cseppvíz elvezetés kiépítése</t>
  </si>
  <si>
    <t>Belső fafelületek fedőmázolása vizes diszperziós alapozóval, zománclakkozása műgyanta bázisú oldószertartalmú zománccal, tagolatlan felületen, Revco Woodline alapozó, Trinát magasfényű zománc, fehér</t>
  </si>
  <si>
    <t>Tégla falazat vakolása 1-3 cm vastagságban Sakret PM-01 Uniputz vakolóhabarccsal</t>
  </si>
  <si>
    <t>Fa belső ajtó bontása, új 100/200 telelapos farostlemez borítású, 12-es pallótokos ajtó beépítése zárral, kilincsgarnitúrával, küszöb nélküli</t>
  </si>
  <si>
    <t>Falazés és egyéb kőművesmunka</t>
  </si>
  <si>
    <t xml:space="preserve">240/190 fa ablak bontása </t>
  </si>
  <si>
    <t>240/190 új műanyag ablak beépítése, bukó-nyíló, az eredeti osztásnak megfelelő kiképzéssel, fém külső és műanyag belső párkány kialakítása</t>
  </si>
  <si>
    <t>Tömörfa parketta bontása, ragasztó eltávolítása</t>
  </si>
  <si>
    <t>240/190 kézi működtetésű belső árnyékoló roló beépítése</t>
  </si>
  <si>
    <t>3,5 kW-os klíma rendszer berendezéseinek, elektromos bekötésének és szerelvényeinek kiépítése, beüzemelése oldalfali tartószerkezettel</t>
  </si>
  <si>
    <t>Bontott fa hulladék berakása konténerbe gépi erővel, kiegészítő kézi munkával</t>
  </si>
  <si>
    <t>m3</t>
  </si>
  <si>
    <t>Vegyes építési- bontási törmelék berakása konténerbe gépi erővel, kiegészítő kézi munkával</t>
  </si>
  <si>
    <t>Mobil WC bérleti díj elszámolása, szállítással, heti karbantartással. Mobil wc bérleti díj/hó</t>
  </si>
  <si>
    <t>Tetőlécezés bontása bármely kettős cserépfedés alatt</t>
  </si>
  <si>
    <t>Fóliaterítés és felerősítés 10cm-es átfedéssel Juta Dream 95 g/m2</t>
  </si>
  <si>
    <t>Tetőlécezés kettős hódfarkú cserépfedés alá, fenyőp tetőléc 3-6,5 m 25x50 mm</t>
  </si>
  <si>
    <t>Bádogszegély elbontása, új szegélybádogozás építése</t>
  </si>
  <si>
    <t>Meglévő ereszcsatorna bontása, új ereszcsatorna építése</t>
  </si>
  <si>
    <t>Cserépfedés bontása (bármely rendszerű), leadása törmelékcsúszdával konténerbe</t>
  </si>
  <si>
    <t>Kettősfedés húzott égetett agyag tetőcserepekkel, koronafedés hódfarkú cseréppel, szabvány szerinti rögzítéssel. Tondach hódfarkú kerámia alapcserép, 18x38 cm, téglavörös</t>
  </si>
  <si>
    <t>Babits IKT terem</t>
  </si>
  <si>
    <t>Babits tető</t>
  </si>
  <si>
    <t>PTE Babits Mihály Gyakorló Gimn. - Pécs, Veress E. u. 15.</t>
  </si>
  <si>
    <t>PTE Babits Mihály Gyakorló Gimn. infrastruktúrális fejlesztése</t>
  </si>
  <si>
    <t>Cím : 7622 Pécs, Vasvári Pál utca 4.</t>
  </si>
  <si>
    <t>Villamos hálózat kiépítése új parapet csatornába szerelt csatlakozó aljzatokkal 30 számítógépes munkahely és 1db interaktív tábla számára, 2,5 mm keresztmetszetű réz vezetékkel szerelve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</si>
</sst>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i/>
      <sz val="10"/>
      <color indexed="8"/>
      <name val="Times New Roman CE"/>
      <charset val="238"/>
    </font>
    <font>
      <i/>
      <sz val="10"/>
      <color indexed="8"/>
      <name val="Times New Roman CE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 CE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10" fontId="5" fillId="0" borderId="2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vertical="top"/>
    </xf>
    <xf numFmtId="3" fontId="5" fillId="0" borderId="0" xfId="0" applyNumberFormat="1" applyFont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7" sqref="D7"/>
    </sheetView>
  </sheetViews>
  <sheetFormatPr defaultRowHeight="15.75" x14ac:dyDescent="0.25"/>
  <cols>
    <col min="1" max="1" width="36.42578125" style="1" customWidth="1"/>
    <col min="2" max="2" width="10.7109375" style="1" customWidth="1"/>
    <col min="3" max="4" width="15.7109375" style="1" customWidth="1"/>
    <col min="5" max="16384" width="9.140625" style="1"/>
  </cols>
  <sheetData>
    <row r="1" spans="1:4" s="5" customFormat="1" x14ac:dyDescent="0.25">
      <c r="A1" s="58"/>
      <c r="B1" s="58"/>
      <c r="C1" s="58"/>
      <c r="D1" s="58"/>
    </row>
    <row r="2" spans="1:4" s="5" customFormat="1" x14ac:dyDescent="0.25">
      <c r="A2" s="59" t="s">
        <v>37</v>
      </c>
      <c r="B2" s="60"/>
      <c r="C2" s="60"/>
      <c r="D2" s="60"/>
    </row>
    <row r="3" spans="1:4" s="5" customFormat="1" x14ac:dyDescent="0.25">
      <c r="A3" s="60"/>
      <c r="B3" s="60"/>
      <c r="C3" s="60"/>
      <c r="D3" s="60"/>
    </row>
    <row r="4" spans="1:4" s="13" customFormat="1" x14ac:dyDescent="0.25">
      <c r="A4" s="59" t="s">
        <v>67</v>
      </c>
      <c r="B4" s="59"/>
      <c r="C4" s="59"/>
      <c r="D4" s="59"/>
    </row>
    <row r="6" spans="1:4" x14ac:dyDescent="0.25">
      <c r="A6" s="1" t="s">
        <v>28</v>
      </c>
    </row>
    <row r="7" spans="1:4" x14ac:dyDescent="0.25">
      <c r="A7" s="1" t="s">
        <v>69</v>
      </c>
    </row>
    <row r="9" spans="1:4" x14ac:dyDescent="0.25">
      <c r="A9" s="1" t="s">
        <v>14</v>
      </c>
      <c r="C9" s="1" t="s">
        <v>14</v>
      </c>
    </row>
    <row r="10" spans="1:4" x14ac:dyDescent="0.25">
      <c r="A10" s="1" t="s">
        <v>14</v>
      </c>
      <c r="C10" s="1" t="s">
        <v>14</v>
      </c>
    </row>
    <row r="11" spans="1:4" x14ac:dyDescent="0.25">
      <c r="A11" s="1" t="s">
        <v>14</v>
      </c>
      <c r="C11" s="1" t="s">
        <v>14</v>
      </c>
    </row>
    <row r="12" spans="1:4" x14ac:dyDescent="0.25">
      <c r="A12" s="1" t="s">
        <v>15</v>
      </c>
    </row>
    <row r="13" spans="1:4" x14ac:dyDescent="0.25">
      <c r="A13" s="1" t="s">
        <v>68</v>
      </c>
    </row>
    <row r="14" spans="1:4" x14ac:dyDescent="0.25">
      <c r="A14" s="1" t="s">
        <v>16</v>
      </c>
    </row>
    <row r="15" spans="1:4" x14ac:dyDescent="0.25">
      <c r="A15" s="1" t="s">
        <v>16</v>
      </c>
    </row>
    <row r="16" spans="1:4" x14ac:dyDescent="0.25">
      <c r="A16" s="1" t="s">
        <v>17</v>
      </c>
    </row>
    <row r="17" spans="1:4" x14ac:dyDescent="0.25">
      <c r="A17" s="1" t="s">
        <v>16</v>
      </c>
    </row>
    <row r="19" spans="1:4" x14ac:dyDescent="0.25">
      <c r="A19" s="61" t="s">
        <v>18</v>
      </c>
      <c r="B19" s="61"/>
      <c r="C19" s="61"/>
      <c r="D19" s="61"/>
    </row>
    <row r="20" spans="1:4" x14ac:dyDescent="0.25">
      <c r="A20" s="6" t="s">
        <v>19</v>
      </c>
      <c r="B20" s="6"/>
      <c r="C20" s="9" t="s">
        <v>20</v>
      </c>
      <c r="D20" s="9" t="s">
        <v>21</v>
      </c>
    </row>
    <row r="21" spans="1:4" x14ac:dyDescent="0.25">
      <c r="A21" s="6" t="s">
        <v>22</v>
      </c>
      <c r="B21" s="6"/>
      <c r="C21" s="10">
        <f>ROUND(SUM('Fejezet összesítő'!B4),0)</f>
        <v>0</v>
      </c>
      <c r="D21" s="10">
        <f>ROUND(SUM('Fejezet összesítő'!C4),0)</f>
        <v>0</v>
      </c>
    </row>
    <row r="22" spans="1:4" x14ac:dyDescent="0.25">
      <c r="A22" s="1" t="s">
        <v>23</v>
      </c>
      <c r="C22" s="62">
        <f>ROUND(C21+D21,0)</f>
        <v>0</v>
      </c>
      <c r="D22" s="62"/>
    </row>
    <row r="23" spans="1:4" x14ac:dyDescent="0.25">
      <c r="A23" s="6" t="s">
        <v>24</v>
      </c>
      <c r="B23" s="7">
        <v>0.27</v>
      </c>
      <c r="C23" s="63">
        <f>ROUND(C22*B23,0)</f>
        <v>0</v>
      </c>
      <c r="D23" s="63"/>
    </row>
    <row r="24" spans="1:4" x14ac:dyDescent="0.25">
      <c r="A24" s="6" t="s">
        <v>25</v>
      </c>
      <c r="B24" s="6"/>
      <c r="C24" s="56">
        <f>ROUND(C22+C23,0)</f>
        <v>0</v>
      </c>
      <c r="D24" s="56"/>
    </row>
    <row r="28" spans="1:4" x14ac:dyDescent="0.25">
      <c r="B28" s="57" t="s">
        <v>26</v>
      </c>
      <c r="C28" s="57"/>
    </row>
    <row r="30" spans="1:4" x14ac:dyDescent="0.25">
      <c r="A30" s="8"/>
    </row>
    <row r="31" spans="1:4" x14ac:dyDescent="0.25">
      <c r="A31" s="8"/>
    </row>
    <row r="32" spans="1:4" x14ac:dyDescent="0.25">
      <c r="A32" s="8"/>
    </row>
  </sheetData>
  <mergeCells count="8">
    <mergeCell ref="C24:D24"/>
    <mergeCell ref="B28:C28"/>
    <mergeCell ref="A1:D1"/>
    <mergeCell ref="A2:D3"/>
    <mergeCell ref="A4:D4"/>
    <mergeCell ref="A19:D19"/>
    <mergeCell ref="C22:D22"/>
    <mergeCell ref="C23:D23"/>
  </mergeCells>
  <pageMargins left="1" right="1" top="1" bottom="1" header="0.41666666666666669" footer="0.41666666666666669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0" sqref="A10"/>
    </sheetView>
  </sheetViews>
  <sheetFormatPr defaultRowHeight="15.75" x14ac:dyDescent="0.25"/>
  <cols>
    <col min="1" max="1" width="36.42578125" style="2" customWidth="1"/>
    <col min="2" max="3" width="20.7109375" style="2" customWidth="1"/>
    <col min="4" max="16384" width="9.140625" style="2"/>
  </cols>
  <sheetData>
    <row r="1" spans="1:3" s="3" customFormat="1" x14ac:dyDescent="0.25">
      <c r="A1" s="3" t="s">
        <v>10</v>
      </c>
      <c r="B1" s="4" t="s">
        <v>11</v>
      </c>
      <c r="C1" s="4" t="s">
        <v>12</v>
      </c>
    </row>
    <row r="2" spans="1:3" x14ac:dyDescent="0.25">
      <c r="A2" s="2" t="s">
        <v>65</v>
      </c>
      <c r="B2" s="11">
        <f>'Babits IKT terem'!H42</f>
        <v>0</v>
      </c>
      <c r="C2" s="11">
        <f>'Babits IKT terem'!I42</f>
        <v>0</v>
      </c>
    </row>
    <row r="3" spans="1:3" x14ac:dyDescent="0.25">
      <c r="A3" s="2" t="s">
        <v>66</v>
      </c>
      <c r="B3" s="11">
        <f>'Babits tető'!H23</f>
        <v>0</v>
      </c>
      <c r="C3" s="11">
        <f>'Babits tető'!I7</f>
        <v>0</v>
      </c>
    </row>
    <row r="4" spans="1:3" s="3" customFormat="1" x14ac:dyDescent="0.25">
      <c r="A4" s="3" t="s">
        <v>13</v>
      </c>
      <c r="B4" s="12">
        <f>ROUND(SUM(B2:B2),0)</f>
        <v>0</v>
      </c>
      <c r="C4" s="12">
        <f>'Babits tető'!I23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25" workbookViewId="0">
      <selection activeCell="M36" sqref="M36"/>
    </sheetView>
  </sheetViews>
  <sheetFormatPr defaultRowHeight="15" x14ac:dyDescent="0.25"/>
  <cols>
    <col min="1" max="1" width="9.140625" style="46"/>
    <col min="2" max="2" width="9.140625" style="34"/>
    <col min="3" max="3" width="34.5703125" style="34" customWidth="1"/>
    <col min="4" max="4" width="9.140625" style="34"/>
    <col min="5" max="5" width="9.140625" style="35"/>
    <col min="6" max="6" width="14.5703125" style="34" customWidth="1"/>
    <col min="7" max="7" width="14.140625" style="34" customWidth="1"/>
    <col min="8" max="8" width="13.5703125" style="34" customWidth="1"/>
    <col min="9" max="9" width="12" style="34" customWidth="1"/>
    <col min="10" max="16384" width="9.140625" style="34"/>
  </cols>
  <sheetData>
    <row r="1" spans="1:9" s="45" customFormat="1" ht="13.5" x14ac:dyDescent="0.25">
      <c r="A1" s="49" t="s">
        <v>0</v>
      </c>
      <c r="B1" s="14"/>
      <c r="C1" s="14" t="s">
        <v>1</v>
      </c>
      <c r="D1" s="15" t="s">
        <v>2</v>
      </c>
      <c r="E1" s="15" t="s">
        <v>3</v>
      </c>
      <c r="F1" s="40" t="s">
        <v>4</v>
      </c>
      <c r="G1" s="40" t="s">
        <v>5</v>
      </c>
      <c r="H1" s="41" t="s">
        <v>6</v>
      </c>
      <c r="I1" s="41" t="s">
        <v>7</v>
      </c>
    </row>
    <row r="2" spans="1:9" s="45" customFormat="1" ht="12.75" x14ac:dyDescent="0.25">
      <c r="A2" s="64" t="s">
        <v>48</v>
      </c>
      <c r="B2" s="64"/>
      <c r="C2" s="64"/>
      <c r="D2" s="64"/>
      <c r="E2" s="64"/>
      <c r="F2" s="64"/>
      <c r="G2" s="23"/>
      <c r="H2" s="16"/>
      <c r="I2" s="16"/>
    </row>
    <row r="3" spans="1:9" s="45" customFormat="1" ht="13.5" x14ac:dyDescent="0.25">
      <c r="A3" s="36"/>
      <c r="B3" s="19"/>
      <c r="C3" s="19"/>
      <c r="D3" s="50"/>
      <c r="E3" s="50"/>
      <c r="F3" s="22"/>
      <c r="G3" s="23"/>
      <c r="H3" s="16"/>
      <c r="I3" s="16"/>
    </row>
    <row r="4" spans="1:9" s="45" customFormat="1" ht="51" x14ac:dyDescent="0.25">
      <c r="A4" s="36">
        <v>1</v>
      </c>
      <c r="B4" s="19"/>
      <c r="C4" s="20" t="s">
        <v>47</v>
      </c>
      <c r="D4" s="21">
        <v>2</v>
      </c>
      <c r="E4" s="21" t="s">
        <v>35</v>
      </c>
      <c r="F4" s="38">
        <v>0</v>
      </c>
      <c r="G4" s="39">
        <v>0</v>
      </c>
      <c r="H4" s="32">
        <f>ROUND(D4*F4, 0)</f>
        <v>0</v>
      </c>
      <c r="I4" s="32">
        <f>ROUND(D4*G4, 0)</f>
        <v>0</v>
      </c>
    </row>
    <row r="5" spans="1:9" s="45" customFormat="1" ht="13.5" x14ac:dyDescent="0.25">
      <c r="A5" s="36"/>
      <c r="B5" s="19"/>
      <c r="C5" s="20"/>
      <c r="D5" s="50"/>
      <c r="E5" s="50"/>
      <c r="F5" s="22"/>
      <c r="G5" s="23"/>
      <c r="H5" s="16"/>
      <c r="I5" s="16"/>
    </row>
    <row r="6" spans="1:9" s="45" customFormat="1" ht="12.75" x14ac:dyDescent="0.25">
      <c r="A6" s="36">
        <v>2</v>
      </c>
      <c r="B6" s="19"/>
      <c r="C6" s="20" t="s">
        <v>49</v>
      </c>
      <c r="D6" s="21">
        <v>3</v>
      </c>
      <c r="E6" s="21" t="s">
        <v>35</v>
      </c>
      <c r="F6" s="38">
        <v>0</v>
      </c>
      <c r="G6" s="39">
        <v>0</v>
      </c>
      <c r="H6" s="32">
        <f>ROUND(D6*F6, 0)</f>
        <v>0</v>
      </c>
      <c r="I6" s="32">
        <f>ROUND(D6*G6, 0)</f>
        <v>0</v>
      </c>
    </row>
    <row r="7" spans="1:9" s="45" customFormat="1" ht="13.5" x14ac:dyDescent="0.25">
      <c r="A7" s="36"/>
      <c r="B7" s="19"/>
      <c r="C7" s="20"/>
      <c r="D7" s="21"/>
      <c r="E7" s="21"/>
      <c r="F7" s="22"/>
      <c r="G7" s="23"/>
      <c r="H7" s="16"/>
      <c r="I7" s="16"/>
    </row>
    <row r="8" spans="1:9" s="45" customFormat="1" ht="51" x14ac:dyDescent="0.25">
      <c r="A8" s="36">
        <v>3</v>
      </c>
      <c r="B8" s="19"/>
      <c r="C8" s="20" t="s">
        <v>50</v>
      </c>
      <c r="D8" s="21">
        <v>3</v>
      </c>
      <c r="E8" s="21" t="s">
        <v>35</v>
      </c>
      <c r="F8" s="38">
        <v>0</v>
      </c>
      <c r="G8" s="39">
        <v>0</v>
      </c>
      <c r="H8" s="32">
        <f>ROUND(D8*F8, 0)</f>
        <v>0</v>
      </c>
      <c r="I8" s="32">
        <f>ROUND(D8*G8, 0)</f>
        <v>0</v>
      </c>
    </row>
    <row r="9" spans="1:9" s="45" customFormat="1" ht="13.5" x14ac:dyDescent="0.25">
      <c r="A9" s="36"/>
      <c r="B9" s="19"/>
      <c r="C9" s="20"/>
      <c r="D9" s="21"/>
      <c r="E9" s="21"/>
      <c r="F9" s="22"/>
      <c r="G9" s="23"/>
      <c r="H9" s="16"/>
      <c r="I9" s="16"/>
    </row>
    <row r="10" spans="1:9" s="45" customFormat="1" ht="13.5" x14ac:dyDescent="0.25">
      <c r="A10" s="18" t="s">
        <v>29</v>
      </c>
      <c r="B10" s="19"/>
      <c r="C10" s="20"/>
      <c r="D10" s="21"/>
      <c r="E10" s="21"/>
      <c r="F10" s="22"/>
      <c r="G10" s="23"/>
      <c r="H10" s="16"/>
      <c r="I10" s="16"/>
    </row>
    <row r="11" spans="1:9" s="45" customFormat="1" ht="38.25" x14ac:dyDescent="0.25">
      <c r="A11" s="36">
        <v>4</v>
      </c>
      <c r="B11" s="19"/>
      <c r="C11" s="20" t="s">
        <v>46</v>
      </c>
      <c r="D11" s="21">
        <v>3.4</v>
      </c>
      <c r="E11" s="21" t="s">
        <v>32</v>
      </c>
      <c r="F11" s="38">
        <v>0</v>
      </c>
      <c r="G11" s="39">
        <v>0</v>
      </c>
      <c r="H11" s="32">
        <f>ROUND(D11*F11, 0)</f>
        <v>0</v>
      </c>
      <c r="I11" s="32">
        <f>ROUND(D11*G11, 0)</f>
        <v>0</v>
      </c>
    </row>
    <row r="12" spans="1:9" s="45" customFormat="1" ht="13.5" x14ac:dyDescent="0.25">
      <c r="A12" s="36"/>
      <c r="B12" s="19"/>
      <c r="C12" s="20"/>
      <c r="D12" s="21"/>
      <c r="E12" s="21"/>
      <c r="F12" s="22"/>
      <c r="G12" s="23"/>
      <c r="H12" s="16"/>
      <c r="I12" s="16"/>
    </row>
    <row r="13" spans="1:9" s="45" customFormat="1" ht="63.75" x14ac:dyDescent="0.25">
      <c r="A13" s="36">
        <v>5</v>
      </c>
      <c r="B13" s="19"/>
      <c r="C13" s="20" t="s">
        <v>30</v>
      </c>
      <c r="D13" s="21">
        <v>6</v>
      </c>
      <c r="E13" s="21" t="s">
        <v>27</v>
      </c>
      <c r="F13" s="38">
        <v>0</v>
      </c>
      <c r="G13" s="39">
        <v>0</v>
      </c>
      <c r="H13" s="32">
        <f>ROUND(D13*F13, 0)</f>
        <v>0</v>
      </c>
      <c r="I13" s="32">
        <f>ROUND(D13*G13, 0)</f>
        <v>0</v>
      </c>
    </row>
    <row r="14" spans="1:9" s="45" customFormat="1" ht="13.5" x14ac:dyDescent="0.25">
      <c r="A14" s="36"/>
      <c r="B14" s="19"/>
      <c r="C14" s="20"/>
      <c r="D14" s="21"/>
      <c r="E14" s="21"/>
      <c r="F14" s="22"/>
      <c r="G14" s="23"/>
      <c r="H14" s="16"/>
      <c r="I14" s="16"/>
    </row>
    <row r="15" spans="1:9" s="45" customFormat="1" ht="13.5" x14ac:dyDescent="0.25">
      <c r="A15" s="18" t="s">
        <v>31</v>
      </c>
      <c r="B15" s="19"/>
      <c r="C15" s="20"/>
      <c r="D15" s="21"/>
      <c r="E15" s="21"/>
      <c r="F15" s="22"/>
      <c r="G15" s="23"/>
      <c r="H15" s="16"/>
      <c r="I15" s="16"/>
    </row>
    <row r="16" spans="1:9" s="45" customFormat="1" ht="25.5" x14ac:dyDescent="0.25">
      <c r="A16" s="36">
        <v>6</v>
      </c>
      <c r="B16" s="19"/>
      <c r="C16" s="20" t="s">
        <v>51</v>
      </c>
      <c r="D16" s="21">
        <v>54.21</v>
      </c>
      <c r="E16" s="21" t="s">
        <v>32</v>
      </c>
      <c r="F16" s="38">
        <v>0</v>
      </c>
      <c r="G16" s="39">
        <v>0</v>
      </c>
      <c r="H16" s="32">
        <f>ROUND(D16*F16, 0)</f>
        <v>0</v>
      </c>
      <c r="I16" s="32">
        <f>ROUND(D16*G16, 0)</f>
        <v>0</v>
      </c>
    </row>
    <row r="17" spans="1:9" s="45" customFormat="1" ht="13.5" x14ac:dyDescent="0.25">
      <c r="A17" s="36"/>
      <c r="B17" s="19"/>
      <c r="C17" s="20"/>
      <c r="D17" s="21"/>
      <c r="E17" s="21"/>
      <c r="F17" s="22"/>
      <c r="G17" s="23"/>
      <c r="H17" s="16"/>
      <c r="I17" s="16"/>
    </row>
    <row r="18" spans="1:9" s="45" customFormat="1" ht="89.25" x14ac:dyDescent="0.25">
      <c r="A18" s="36">
        <v>7</v>
      </c>
      <c r="B18" s="19"/>
      <c r="C18" s="20" t="s">
        <v>38</v>
      </c>
      <c r="D18" s="21">
        <v>54.21</v>
      </c>
      <c r="E18" s="21" t="s">
        <v>32</v>
      </c>
      <c r="F18" s="38">
        <v>0</v>
      </c>
      <c r="G18" s="39">
        <v>0</v>
      </c>
      <c r="H18" s="32">
        <f>ROUND(D18*F18, 0)</f>
        <v>0</v>
      </c>
      <c r="I18" s="32">
        <f>ROUND(D18*G18, 0)</f>
        <v>0</v>
      </c>
    </row>
    <row r="19" spans="1:9" s="45" customFormat="1" ht="13.5" x14ac:dyDescent="0.25">
      <c r="A19" s="36"/>
      <c r="B19" s="19"/>
      <c r="C19" s="20"/>
      <c r="D19" s="21"/>
      <c r="E19" s="21"/>
      <c r="F19" s="22"/>
      <c r="G19" s="23"/>
      <c r="H19" s="16"/>
      <c r="I19" s="16"/>
    </row>
    <row r="20" spans="1:9" s="45" customFormat="1" ht="81" customHeight="1" x14ac:dyDescent="0.25">
      <c r="A20" s="36">
        <v>8</v>
      </c>
      <c r="B20" s="19"/>
      <c r="C20" s="20" t="s">
        <v>39</v>
      </c>
      <c r="D20" s="21">
        <v>54.21</v>
      </c>
      <c r="E20" s="21" t="s">
        <v>32</v>
      </c>
      <c r="F20" s="38">
        <v>0</v>
      </c>
      <c r="G20" s="39">
        <v>0</v>
      </c>
      <c r="H20" s="32">
        <f>ROUND(D20*F20, 0)</f>
        <v>0</v>
      </c>
      <c r="I20" s="32">
        <f>ROUND(D20*G20, 0)</f>
        <v>0</v>
      </c>
    </row>
    <row r="21" spans="1:9" s="45" customFormat="1" ht="13.5" x14ac:dyDescent="0.25">
      <c r="A21" s="36"/>
      <c r="B21" s="19"/>
      <c r="C21" s="20"/>
      <c r="D21" s="21"/>
      <c r="E21" s="21"/>
      <c r="F21" s="22"/>
      <c r="G21" s="23"/>
      <c r="H21" s="16"/>
      <c r="I21" s="16"/>
    </row>
    <row r="22" spans="1:9" s="45" customFormat="1" ht="13.5" x14ac:dyDescent="0.25">
      <c r="A22" s="18" t="s">
        <v>33</v>
      </c>
      <c r="B22" s="19"/>
      <c r="C22" s="20"/>
      <c r="D22" s="21"/>
      <c r="E22" s="21"/>
      <c r="F22" s="22"/>
      <c r="G22" s="23"/>
      <c r="H22" s="16"/>
      <c r="I22" s="16"/>
    </row>
    <row r="23" spans="1:9" s="45" customFormat="1" ht="76.5" x14ac:dyDescent="0.25">
      <c r="A23" s="36">
        <v>9</v>
      </c>
      <c r="B23" s="19"/>
      <c r="C23" s="20" t="s">
        <v>45</v>
      </c>
      <c r="D23" s="21">
        <v>6.8</v>
      </c>
      <c r="E23" s="21" t="s">
        <v>32</v>
      </c>
      <c r="F23" s="38">
        <v>0</v>
      </c>
      <c r="G23" s="39">
        <v>0</v>
      </c>
      <c r="H23" s="32">
        <f>ROUND(D23*F23, 0)</f>
        <v>0</v>
      </c>
      <c r="I23" s="32">
        <f>ROUND(D23*G23, 0)</f>
        <v>0</v>
      </c>
    </row>
    <row r="24" spans="1:9" s="45" customFormat="1" ht="13.5" x14ac:dyDescent="0.25">
      <c r="A24" s="36"/>
      <c r="B24" s="19"/>
      <c r="C24" s="20"/>
      <c r="D24" s="21"/>
      <c r="E24" s="21"/>
      <c r="F24" s="22"/>
      <c r="G24" s="23"/>
      <c r="H24" s="16"/>
      <c r="I24" s="16"/>
    </row>
    <row r="25" spans="1:9" s="45" customFormat="1" ht="76.5" x14ac:dyDescent="0.25">
      <c r="A25" s="36">
        <v>10</v>
      </c>
      <c r="B25" s="19"/>
      <c r="C25" s="20" t="s">
        <v>40</v>
      </c>
      <c r="D25" s="21">
        <v>190.9</v>
      </c>
      <c r="E25" s="21" t="s">
        <v>32</v>
      </c>
      <c r="F25" s="38">
        <v>0</v>
      </c>
      <c r="G25" s="39">
        <v>0</v>
      </c>
      <c r="H25" s="32">
        <f>ROUND(D25*F25, 0)</f>
        <v>0</v>
      </c>
      <c r="I25" s="32">
        <f>ROUND(D25*G25, 0)</f>
        <v>0</v>
      </c>
    </row>
    <row r="26" spans="1:9" s="45" customFormat="1" ht="13.5" x14ac:dyDescent="0.25">
      <c r="A26" s="36"/>
      <c r="B26" s="19"/>
      <c r="C26" s="19"/>
      <c r="D26" s="50"/>
      <c r="E26" s="50"/>
      <c r="F26" s="22"/>
      <c r="G26" s="23"/>
      <c r="H26" s="16"/>
      <c r="I26" s="16"/>
    </row>
    <row r="27" spans="1:9" s="45" customFormat="1" ht="13.5" x14ac:dyDescent="0.25">
      <c r="A27" s="18" t="s">
        <v>41</v>
      </c>
      <c r="B27" s="19"/>
      <c r="C27" s="19"/>
      <c r="D27" s="50"/>
      <c r="E27" s="50"/>
      <c r="F27" s="22"/>
      <c r="G27" s="23"/>
      <c r="H27" s="16"/>
      <c r="I27" s="16"/>
    </row>
    <row r="28" spans="1:9" s="45" customFormat="1" ht="25.5" x14ac:dyDescent="0.25">
      <c r="A28" s="36">
        <v>11</v>
      </c>
      <c r="B28" s="19"/>
      <c r="C28" s="42" t="s">
        <v>52</v>
      </c>
      <c r="D28" s="43">
        <v>3</v>
      </c>
      <c r="E28" s="43" t="s">
        <v>35</v>
      </c>
      <c r="F28" s="38">
        <v>0</v>
      </c>
      <c r="G28" s="39">
        <v>0</v>
      </c>
      <c r="H28" s="32">
        <f>ROUND(D28*F28, 0)</f>
        <v>0</v>
      </c>
      <c r="I28" s="32">
        <f>ROUND(D28*G28, 0)</f>
        <v>0</v>
      </c>
    </row>
    <row r="29" spans="1:9" s="45" customFormat="1" ht="13.5" x14ac:dyDescent="0.25">
      <c r="A29" s="36"/>
      <c r="B29" s="19"/>
      <c r="C29" s="44"/>
      <c r="D29" s="43"/>
      <c r="E29" s="43"/>
      <c r="F29" s="22"/>
      <c r="G29" s="23"/>
      <c r="H29" s="16"/>
      <c r="I29" s="16"/>
    </row>
    <row r="30" spans="1:9" s="27" customFormat="1" ht="12.75" x14ac:dyDescent="0.25">
      <c r="A30" s="64" t="s">
        <v>34</v>
      </c>
      <c r="B30" s="64"/>
      <c r="C30" s="64"/>
      <c r="D30" s="64"/>
      <c r="E30" s="64"/>
      <c r="F30" s="64"/>
      <c r="G30" s="28"/>
      <c r="H30" s="29"/>
      <c r="I30" s="29"/>
    </row>
    <row r="31" spans="1:9" s="27" customFormat="1" ht="63.75" x14ac:dyDescent="0.25">
      <c r="A31" s="33">
        <v>12</v>
      </c>
      <c r="C31" s="20" t="s">
        <v>70</v>
      </c>
      <c r="D31" s="30">
        <v>35.6</v>
      </c>
      <c r="E31" s="30" t="s">
        <v>27</v>
      </c>
      <c r="F31" s="38">
        <v>0</v>
      </c>
      <c r="G31" s="39">
        <v>0</v>
      </c>
      <c r="H31" s="32">
        <f>ROUND(D31*F31, 0)</f>
        <v>0</v>
      </c>
      <c r="I31" s="32">
        <f>ROUND(D31*G31, 0)</f>
        <v>0</v>
      </c>
    </row>
    <row r="32" spans="1:9" s="27" customFormat="1" ht="12.75" x14ac:dyDescent="0.25">
      <c r="A32" s="33"/>
      <c r="C32" s="20"/>
      <c r="D32" s="30"/>
      <c r="E32" s="30"/>
      <c r="F32" s="31"/>
      <c r="G32" s="32"/>
      <c r="H32" s="29"/>
      <c r="I32" s="29"/>
    </row>
    <row r="33" spans="1:9" s="27" customFormat="1" ht="38.25" x14ac:dyDescent="0.25">
      <c r="A33" s="33">
        <v>13</v>
      </c>
      <c r="C33" s="20" t="s">
        <v>36</v>
      </c>
      <c r="D33" s="30">
        <v>20</v>
      </c>
      <c r="E33" s="30" t="s">
        <v>27</v>
      </c>
      <c r="F33" s="38">
        <v>0</v>
      </c>
      <c r="G33" s="39">
        <v>0</v>
      </c>
      <c r="H33" s="32">
        <f>ROUND(D33*F33, 0)</f>
        <v>0</v>
      </c>
      <c r="I33" s="32">
        <f>ROUND(D33*G33, 0)</f>
        <v>0</v>
      </c>
    </row>
    <row r="34" spans="1:9" s="45" customFormat="1" ht="13.5" x14ac:dyDescent="0.25">
      <c r="A34" s="36"/>
      <c r="B34" s="19"/>
      <c r="C34" s="44"/>
      <c r="D34" s="37"/>
      <c r="E34" s="37"/>
      <c r="F34" s="22"/>
      <c r="G34" s="23"/>
      <c r="H34" s="16"/>
      <c r="I34" s="16"/>
    </row>
    <row r="35" spans="1:9" s="45" customFormat="1" ht="12.75" x14ac:dyDescent="0.25">
      <c r="A35" s="64" t="s">
        <v>42</v>
      </c>
      <c r="B35" s="64"/>
      <c r="C35" s="64"/>
      <c r="D35" s="64"/>
      <c r="E35" s="64"/>
      <c r="F35" s="64"/>
      <c r="G35" s="28"/>
      <c r="H35" s="16"/>
      <c r="I35" s="16"/>
    </row>
    <row r="36" spans="1:9" s="27" customFormat="1" ht="51" x14ac:dyDescent="0.25">
      <c r="A36" s="33">
        <v>14</v>
      </c>
      <c r="C36" s="20" t="s">
        <v>53</v>
      </c>
      <c r="D36" s="33">
        <v>2</v>
      </c>
      <c r="E36" s="27" t="s">
        <v>8</v>
      </c>
      <c r="F36" s="38">
        <v>0</v>
      </c>
      <c r="G36" s="39">
        <v>0</v>
      </c>
      <c r="H36" s="32">
        <f>ROUND(D36*F36, 0)</f>
        <v>0</v>
      </c>
      <c r="I36" s="32">
        <f>ROUND(D36*G36, 0)</f>
        <v>0</v>
      </c>
    </row>
    <row r="37" spans="1:9" s="27" customFormat="1" ht="12.75" x14ac:dyDescent="0.25">
      <c r="A37" s="33"/>
      <c r="D37" s="33"/>
      <c r="F37" s="31"/>
      <c r="G37" s="32"/>
      <c r="H37" s="29"/>
      <c r="I37" s="29"/>
    </row>
    <row r="38" spans="1:9" s="27" customFormat="1" ht="12.75" x14ac:dyDescent="0.25">
      <c r="A38" s="33">
        <v>15</v>
      </c>
      <c r="C38" s="20" t="s">
        <v>43</v>
      </c>
      <c r="D38" s="33">
        <v>12</v>
      </c>
      <c r="E38" s="27" t="s">
        <v>27</v>
      </c>
      <c r="F38" s="38">
        <v>0</v>
      </c>
      <c r="G38" s="39">
        <v>0</v>
      </c>
      <c r="H38" s="32">
        <f>ROUND(D38*F38, 0)</f>
        <v>0</v>
      </c>
      <c r="I38" s="32">
        <f>ROUND(D38*G38, 0)</f>
        <v>0</v>
      </c>
    </row>
    <row r="39" spans="1:9" s="27" customFormat="1" ht="12.75" x14ac:dyDescent="0.25">
      <c r="A39" s="33"/>
      <c r="C39" s="20"/>
      <c r="D39" s="33"/>
      <c r="F39" s="31"/>
      <c r="G39" s="32"/>
      <c r="H39" s="29"/>
      <c r="I39" s="29"/>
    </row>
    <row r="40" spans="1:9" s="27" customFormat="1" ht="25.5" x14ac:dyDescent="0.25">
      <c r="A40" s="33">
        <v>16</v>
      </c>
      <c r="C40" s="20" t="s">
        <v>44</v>
      </c>
      <c r="D40" s="33">
        <v>12</v>
      </c>
      <c r="E40" s="27" t="s">
        <v>27</v>
      </c>
      <c r="F40" s="38">
        <v>0</v>
      </c>
      <c r="G40" s="39">
        <v>0</v>
      </c>
      <c r="H40" s="32">
        <f>ROUND(D40*F40, 0)</f>
        <v>0</v>
      </c>
      <c r="I40" s="32">
        <f>ROUND(D40*G40, 0)</f>
        <v>0</v>
      </c>
    </row>
    <row r="42" spans="1:9" s="19" customFormat="1" ht="13.5" x14ac:dyDescent="0.25">
      <c r="A42" s="49"/>
      <c r="B42" s="47"/>
      <c r="C42" s="14" t="s">
        <v>9</v>
      </c>
      <c r="D42" s="48"/>
      <c r="E42" s="14"/>
      <c r="F42" s="40"/>
      <c r="G42" s="40"/>
      <c r="H42" s="41">
        <f>ROUND(SUM(H1:H41),0)</f>
        <v>0</v>
      </c>
      <c r="I42" s="41">
        <f>ROUND(SUM(I1:I41),0)</f>
        <v>0</v>
      </c>
    </row>
  </sheetData>
  <mergeCells count="3">
    <mergeCell ref="A2:F2"/>
    <mergeCell ref="A35:F35"/>
    <mergeCell ref="A30:F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H19" sqref="H19"/>
    </sheetView>
  </sheetViews>
  <sheetFormatPr defaultRowHeight="15" x14ac:dyDescent="0.25"/>
  <cols>
    <col min="1" max="1" width="9.140625" style="35"/>
    <col min="2" max="2" width="9.140625" style="34"/>
    <col min="3" max="3" width="34.7109375" style="34" customWidth="1"/>
    <col min="4" max="5" width="11" style="34" customWidth="1"/>
    <col min="6" max="9" width="12.42578125" style="34" customWidth="1"/>
    <col min="10" max="16384" width="9.140625" style="34"/>
  </cols>
  <sheetData>
    <row r="1" spans="1:9" s="17" customFormat="1" ht="27" x14ac:dyDescent="0.25">
      <c r="A1" s="15" t="s">
        <v>0</v>
      </c>
      <c r="B1" s="14"/>
      <c r="C1" s="14" t="s">
        <v>1</v>
      </c>
      <c r="D1" s="15" t="s">
        <v>2</v>
      </c>
      <c r="E1" s="15" t="s">
        <v>3</v>
      </c>
      <c r="F1" s="40" t="s">
        <v>4</v>
      </c>
      <c r="G1" s="40" t="s">
        <v>5</v>
      </c>
      <c r="H1" s="41" t="s">
        <v>6</v>
      </c>
      <c r="I1" s="41" t="s">
        <v>7</v>
      </c>
    </row>
    <row r="2" spans="1:9" s="53" customFormat="1" ht="12.75" x14ac:dyDescent="0.25">
      <c r="A2" s="65" t="s">
        <v>42</v>
      </c>
      <c r="B2" s="65"/>
      <c r="C2" s="65"/>
      <c r="D2" s="65"/>
      <c r="E2" s="65"/>
      <c r="F2" s="65"/>
      <c r="G2" s="51"/>
      <c r="H2" s="52"/>
      <c r="I2" s="52"/>
    </row>
    <row r="3" spans="1:9" s="24" customFormat="1" ht="25.5" x14ac:dyDescent="0.25">
      <c r="A3" s="26">
        <v>1</v>
      </c>
      <c r="C3" s="25" t="s">
        <v>54</v>
      </c>
      <c r="D3" s="26">
        <v>20</v>
      </c>
      <c r="E3" s="26" t="s">
        <v>55</v>
      </c>
      <c r="F3" s="38">
        <v>0</v>
      </c>
      <c r="G3" s="39">
        <v>0</v>
      </c>
      <c r="H3" s="32">
        <f>ROUND(D3*F3, 0)</f>
        <v>0</v>
      </c>
      <c r="I3" s="32">
        <f>ROUND(D3*G3, 0)</f>
        <v>0</v>
      </c>
    </row>
    <row r="4" spans="1:9" s="24" customFormat="1" ht="12.75" x14ac:dyDescent="0.25">
      <c r="A4" s="26"/>
      <c r="D4" s="26"/>
      <c r="E4" s="26"/>
    </row>
    <row r="5" spans="1:9" s="24" customFormat="1" ht="38.25" x14ac:dyDescent="0.25">
      <c r="A5" s="26">
        <v>2</v>
      </c>
      <c r="C5" s="25" t="s">
        <v>56</v>
      </c>
      <c r="D5" s="26">
        <v>175</v>
      </c>
      <c r="E5" s="26" t="s">
        <v>55</v>
      </c>
      <c r="F5" s="38">
        <v>0</v>
      </c>
      <c r="G5" s="39">
        <v>0</v>
      </c>
      <c r="H5" s="32">
        <f>ROUND(D5*F5, 0)</f>
        <v>0</v>
      </c>
      <c r="I5" s="32">
        <f>ROUND(D5*G5, 0)</f>
        <v>0</v>
      </c>
    </row>
    <row r="6" spans="1:9" s="24" customFormat="1" ht="12.75" x14ac:dyDescent="0.25">
      <c r="A6" s="26"/>
      <c r="C6" s="25"/>
      <c r="D6" s="26"/>
      <c r="E6" s="26"/>
    </row>
    <row r="7" spans="1:9" s="24" customFormat="1" ht="38.25" x14ac:dyDescent="0.25">
      <c r="A7" s="26">
        <v>3</v>
      </c>
      <c r="C7" s="25" t="s">
        <v>57</v>
      </c>
      <c r="D7" s="26">
        <v>2</v>
      </c>
      <c r="E7" s="26" t="s">
        <v>35</v>
      </c>
      <c r="F7" s="38">
        <v>0</v>
      </c>
      <c r="G7" s="39">
        <v>0</v>
      </c>
      <c r="H7" s="32">
        <f>ROUND(D7*F7, 0)</f>
        <v>0</v>
      </c>
      <c r="I7" s="32">
        <f>ROUND(D7*G7, 0)</f>
        <v>0</v>
      </c>
    </row>
    <row r="8" spans="1:9" s="24" customFormat="1" ht="12.75" x14ac:dyDescent="0.25">
      <c r="A8" s="26"/>
      <c r="C8" s="25"/>
      <c r="D8" s="26"/>
      <c r="E8" s="26"/>
    </row>
    <row r="9" spans="1:9" s="24" customFormat="1" ht="25.5" x14ac:dyDescent="0.25">
      <c r="A9" s="26">
        <v>4</v>
      </c>
      <c r="C9" s="25" t="s">
        <v>58</v>
      </c>
      <c r="D9" s="26">
        <v>2800</v>
      </c>
      <c r="E9" s="26" t="s">
        <v>32</v>
      </c>
      <c r="F9" s="38">
        <v>0</v>
      </c>
      <c r="G9" s="39">
        <v>0</v>
      </c>
      <c r="H9" s="32">
        <f>ROUND(D9*F9, 0)</f>
        <v>0</v>
      </c>
      <c r="I9" s="32">
        <f>ROUND(D9*G9, 0)</f>
        <v>0</v>
      </c>
    </row>
    <row r="10" spans="1:9" s="24" customFormat="1" ht="12.75" x14ac:dyDescent="0.25">
      <c r="A10" s="26"/>
      <c r="C10" s="25"/>
      <c r="D10" s="26"/>
      <c r="E10" s="26"/>
    </row>
    <row r="11" spans="1:9" s="24" customFormat="1" ht="25.5" x14ac:dyDescent="0.25">
      <c r="A11" s="26">
        <v>5</v>
      </c>
      <c r="C11" s="25" t="s">
        <v>59</v>
      </c>
      <c r="D11" s="26">
        <v>2800</v>
      </c>
      <c r="E11" s="26" t="s">
        <v>32</v>
      </c>
      <c r="F11" s="38">
        <v>0</v>
      </c>
      <c r="G11" s="39">
        <v>0</v>
      </c>
      <c r="H11" s="32">
        <f>ROUND(D11*F11, 0)</f>
        <v>0</v>
      </c>
      <c r="I11" s="32">
        <f>ROUND(D11*G11, 0)</f>
        <v>0</v>
      </c>
    </row>
    <row r="12" spans="1:9" s="24" customFormat="1" ht="12.75" x14ac:dyDescent="0.25">
      <c r="A12" s="26"/>
      <c r="C12" s="25"/>
      <c r="D12" s="26"/>
      <c r="E12" s="26"/>
    </row>
    <row r="13" spans="1:9" s="24" customFormat="1" ht="25.5" x14ac:dyDescent="0.25">
      <c r="A13" s="26">
        <v>6</v>
      </c>
      <c r="C13" s="25" t="s">
        <v>60</v>
      </c>
      <c r="D13" s="26">
        <v>2800</v>
      </c>
      <c r="E13" s="26" t="s">
        <v>32</v>
      </c>
      <c r="F13" s="38">
        <v>0</v>
      </c>
      <c r="G13" s="39">
        <v>0</v>
      </c>
      <c r="H13" s="32">
        <f>ROUND(D13*F13, 0)</f>
        <v>0</v>
      </c>
      <c r="I13" s="32">
        <f>ROUND(D13*G13, 0)</f>
        <v>0</v>
      </c>
    </row>
    <row r="14" spans="1:9" s="24" customFormat="1" ht="12.75" x14ac:dyDescent="0.25">
      <c r="A14" s="26"/>
      <c r="C14" s="25"/>
      <c r="D14" s="26"/>
      <c r="E14" s="26"/>
    </row>
    <row r="15" spans="1:9" s="24" customFormat="1" ht="25.5" x14ac:dyDescent="0.25">
      <c r="A15" s="26">
        <v>7</v>
      </c>
      <c r="C15" s="25" t="s">
        <v>61</v>
      </c>
      <c r="D15" s="26">
        <v>144</v>
      </c>
      <c r="E15" s="26" t="s">
        <v>27</v>
      </c>
      <c r="F15" s="38">
        <v>0</v>
      </c>
      <c r="G15" s="39">
        <v>0</v>
      </c>
      <c r="H15" s="32">
        <f>ROUND(D15*F15, 0)</f>
        <v>0</v>
      </c>
      <c r="I15" s="32">
        <f>ROUND(D15*G15, 0)</f>
        <v>0</v>
      </c>
    </row>
    <row r="16" spans="1:9" s="24" customFormat="1" ht="12.75" x14ac:dyDescent="0.25">
      <c r="A16" s="26"/>
      <c r="C16" s="25"/>
      <c r="D16" s="26"/>
      <c r="E16" s="26"/>
    </row>
    <row r="17" spans="1:9" s="24" customFormat="1" ht="25.5" x14ac:dyDescent="0.25">
      <c r="A17" s="26">
        <v>8</v>
      </c>
      <c r="C17" s="25" t="s">
        <v>62</v>
      </c>
      <c r="D17" s="26">
        <v>108</v>
      </c>
      <c r="E17" s="26" t="s">
        <v>27</v>
      </c>
      <c r="F17" s="38">
        <v>0</v>
      </c>
      <c r="G17" s="39">
        <v>0</v>
      </c>
      <c r="H17" s="32">
        <f>ROUND(D17*F17, 0)</f>
        <v>0</v>
      </c>
      <c r="I17" s="32">
        <f>ROUND(D17*G17, 0)</f>
        <v>0</v>
      </c>
    </row>
    <row r="18" spans="1:9" s="24" customFormat="1" ht="12.75" x14ac:dyDescent="0.25">
      <c r="A18" s="26"/>
      <c r="C18" s="25"/>
      <c r="D18" s="26"/>
      <c r="E18" s="26"/>
    </row>
    <row r="19" spans="1:9" s="24" customFormat="1" ht="25.5" x14ac:dyDescent="0.25">
      <c r="A19" s="26">
        <v>9</v>
      </c>
      <c r="C19" s="25" t="s">
        <v>63</v>
      </c>
      <c r="D19" s="26">
        <v>2800</v>
      </c>
      <c r="E19" s="26" t="s">
        <v>32</v>
      </c>
      <c r="F19" s="38">
        <v>0</v>
      </c>
      <c r="G19" s="39">
        <v>0</v>
      </c>
      <c r="H19" s="32">
        <f>ROUND(D19*F19, 0)</f>
        <v>0</v>
      </c>
      <c r="I19" s="32">
        <f>ROUND(D19*G19, 0)</f>
        <v>0</v>
      </c>
    </row>
    <row r="20" spans="1:9" s="24" customFormat="1" ht="12.75" x14ac:dyDescent="0.25">
      <c r="A20" s="26"/>
      <c r="C20" s="25"/>
      <c r="D20" s="26"/>
      <c r="E20" s="26"/>
    </row>
    <row r="21" spans="1:9" s="24" customFormat="1" ht="63.75" x14ac:dyDescent="0.25">
      <c r="A21" s="26">
        <v>10</v>
      </c>
      <c r="C21" s="25" t="s">
        <v>64</v>
      </c>
      <c r="D21" s="26">
        <v>2800</v>
      </c>
      <c r="E21" s="26" t="s">
        <v>32</v>
      </c>
      <c r="F21" s="38">
        <v>0</v>
      </c>
      <c r="G21" s="39">
        <v>0</v>
      </c>
      <c r="H21" s="32">
        <f>ROUND(D21*F21, 0)</f>
        <v>0</v>
      </c>
      <c r="I21" s="32">
        <f>ROUND(D21*G21, 0)</f>
        <v>0</v>
      </c>
    </row>
    <row r="22" spans="1:9" s="55" customFormat="1" ht="12.75" x14ac:dyDescent="0.25">
      <c r="A22" s="54"/>
    </row>
    <row r="23" spans="1:9" s="19" customFormat="1" ht="13.5" x14ac:dyDescent="0.25">
      <c r="A23" s="49"/>
      <c r="B23" s="47"/>
      <c r="C23" s="14" t="s">
        <v>9</v>
      </c>
      <c r="D23" s="48"/>
      <c r="E23" s="14"/>
      <c r="F23" s="40"/>
      <c r="G23" s="40"/>
      <c r="H23" s="41">
        <f>SUM(H3:H22)</f>
        <v>0</v>
      </c>
      <c r="I23" s="41">
        <f>SUM(I3:I22)</f>
        <v>0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Záradék</vt:lpstr>
      <vt:lpstr>Fejezet összesítő</vt:lpstr>
      <vt:lpstr>Babits IKT terem</vt:lpstr>
      <vt:lpstr>Babits tető</vt:lpstr>
    </vt:vector>
  </TitlesOfParts>
  <Company>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Kempf Gabriella dr.</cp:lastModifiedBy>
  <dcterms:created xsi:type="dcterms:W3CDTF">2017-04-09T09:05:35Z</dcterms:created>
  <dcterms:modified xsi:type="dcterms:W3CDTF">2018-01-18T09:49:33Z</dcterms:modified>
</cp:coreProperties>
</file>