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6855"/>
  </bookViews>
  <sheets>
    <sheet name="Maximalizált ár" sheetId="7" r:id="rId1"/>
    <sheet name="Kereskedelmi ajánlat" sheetId="5" r:id="rId2"/>
    <sheet name="Műszaki leírás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5" l="1"/>
  <c r="H3" i="5"/>
  <c r="H4" i="5"/>
  <c r="H5" i="5"/>
  <c r="O43" i="5"/>
  <c r="Q42" i="5" s="1"/>
  <c r="O48" i="5" l="1"/>
  <c r="Q48" i="5" s="1"/>
  <c r="O40" i="5"/>
  <c r="Q40" i="5" s="1"/>
  <c r="O38" i="5"/>
  <c r="O32" i="5"/>
  <c r="O31" i="5"/>
  <c r="O28" i="5"/>
  <c r="O25" i="5"/>
  <c r="H57" i="5"/>
  <c r="O57" i="5" s="1"/>
  <c r="H60" i="5"/>
  <c r="O60" i="5" s="1"/>
  <c r="H63" i="5"/>
  <c r="O63" i="5" s="1"/>
  <c r="H64" i="5"/>
  <c r="O64" i="5" s="1"/>
  <c r="H61" i="5"/>
  <c r="O61" i="5" s="1"/>
  <c r="H58" i="5"/>
  <c r="O58" i="5" s="1"/>
  <c r="H55" i="5"/>
  <c r="O55" i="5" s="1"/>
  <c r="Q55" i="5" s="1"/>
  <c r="H52" i="5"/>
  <c r="O52" i="5" s="1"/>
  <c r="Q52" i="5" s="1"/>
  <c r="H53" i="5"/>
  <c r="O53" i="5" s="1"/>
  <c r="H50" i="5"/>
  <c r="O50" i="5" s="1"/>
  <c r="Q50" i="5" s="1"/>
  <c r="H48" i="5"/>
  <c r="H46" i="5"/>
  <c r="O46" i="5" s="1"/>
  <c r="H45" i="5"/>
  <c r="O45" i="5" s="1"/>
  <c r="Q45" i="5" s="1"/>
  <c r="H42" i="5"/>
  <c r="O42" i="5" s="1"/>
  <c r="H40" i="5"/>
  <c r="H38" i="5"/>
  <c r="H37" i="5"/>
  <c r="O37" i="5" s="1"/>
  <c r="Q37" i="5" s="1"/>
  <c r="H35" i="5"/>
  <c r="O35" i="5" s="1"/>
  <c r="H34" i="5"/>
  <c r="O34" i="5" s="1"/>
  <c r="H31" i="5"/>
  <c r="H30" i="5"/>
  <c r="O30" i="5" s="1"/>
  <c r="Q30" i="5" s="1"/>
  <c r="H27" i="5"/>
  <c r="O27" i="5" s="1"/>
  <c r="Q27" i="5" s="1"/>
  <c r="H24" i="5"/>
  <c r="O24" i="5" s="1"/>
  <c r="Q24" i="5" s="1"/>
  <c r="H22" i="5"/>
  <c r="O22" i="5" s="1"/>
  <c r="H21" i="5"/>
  <c r="O21" i="5" s="1"/>
  <c r="H19" i="5"/>
  <c r="O19" i="5" s="1"/>
  <c r="H18" i="5"/>
  <c r="O18" i="5" s="1"/>
  <c r="H16" i="5"/>
  <c r="O16" i="5" s="1"/>
  <c r="H15" i="5"/>
  <c r="O15" i="5" s="1"/>
  <c r="H14" i="5"/>
  <c r="O14" i="5" s="1"/>
  <c r="H13" i="5"/>
  <c r="O13" i="5" s="1"/>
  <c r="H12" i="5"/>
  <c r="O12" i="5" s="1"/>
  <c r="H10" i="5"/>
  <c r="O10" i="5" s="1"/>
  <c r="H9" i="5"/>
  <c r="O9" i="5" s="1"/>
  <c r="H8" i="5"/>
  <c r="O8" i="5" s="1"/>
  <c r="H7" i="5"/>
  <c r="O7" i="5" s="1"/>
  <c r="O4" i="5"/>
  <c r="O3" i="5"/>
  <c r="O5" i="5"/>
  <c r="O2" i="5"/>
  <c r="Q2" i="5" l="1"/>
  <c r="Q12" i="5"/>
  <c r="Q18" i="5"/>
  <c r="Q63" i="5"/>
  <c r="Q7" i="5"/>
  <c r="Q34" i="5"/>
  <c r="Q60" i="5"/>
  <c r="Q21" i="5"/>
  <c r="Q57" i="5"/>
</calcChain>
</file>

<file path=xl/sharedStrings.xml><?xml version="1.0" encoding="utf-8"?>
<sst xmlns="http://schemas.openxmlformats.org/spreadsheetml/2006/main" count="427" uniqueCount="129">
  <si>
    <t>Ajánlati rész</t>
  </si>
  <si>
    <t>Megnevezés</t>
  </si>
  <si>
    <t>Hatóanyag tartama</t>
  </si>
  <si>
    <t>Kiszerelés/Méret</t>
  </si>
  <si>
    <t>Hatásspektrum</t>
  </si>
  <si>
    <t>Egyéb</t>
  </si>
  <si>
    <t>Kéz és bőrtisztító folyékony szappan</t>
  </si>
  <si>
    <t>450 - 500 ml</t>
  </si>
  <si>
    <t>Alkoholos kézfertőtlenítő szer, sebészi bemosakodószer; illat és színezőanyag mentes</t>
  </si>
  <si>
    <t>1000 ml</t>
  </si>
  <si>
    <t>Kézápolók fertőtlenítőszerek használata mellett</t>
  </si>
  <si>
    <t>350 - 500 ml</t>
  </si>
  <si>
    <t>olaj a vízben emulzió amely kiváló minőségű bőrvédő aktív anyagokat tartalmaz</t>
  </si>
  <si>
    <t xml:space="preserve">Kéz és bőrtisztító folyékony szappan </t>
  </si>
  <si>
    <t>Alkoholos kézfertőtlenítő szer, sebészi bemosakodószer, illat és színezőanyag mentes</t>
  </si>
  <si>
    <t>Alkoholos kézfertőtlenítőszer, sebészi bemosakodószer</t>
  </si>
  <si>
    <t>405-500 ml</t>
  </si>
  <si>
    <t>min. 85% etanol</t>
  </si>
  <si>
    <t>450-500 ml pumpával</t>
  </si>
  <si>
    <t>min. 80 % etanol</t>
  </si>
  <si>
    <t>Egyfázisú fertőtlenítő hatású folyékony szappan és betegfürdető</t>
  </si>
  <si>
    <t>PVP jód</t>
  </si>
  <si>
    <t>200 - 350 ml, szórófejes</t>
  </si>
  <si>
    <t>50-55% összalkohol + fenolderivátum</t>
  </si>
  <si>
    <t>1000ml</t>
  </si>
  <si>
    <t>Színtelen, jódmentes,  tejsav tartalmú, nyálkahártyafertőtlenítőszer,  -hüvelyi nyálkahártya, szájüreg, urogenitális szervek külső bőrfelülete</t>
  </si>
  <si>
    <t>min. 10 % alkohol + klórhexidin + hidrogénperoxid</t>
  </si>
  <si>
    <t>500 ml</t>
  </si>
  <si>
    <t>Jódos , bőr -és nyálkahártyafertőtlenítőszer</t>
  </si>
  <si>
    <t>PVP jód = &gt;10 %</t>
  </si>
  <si>
    <t xml:space="preserve">120-150 ml  + aplikátor        </t>
  </si>
  <si>
    <t>1000 ml + aplikátor</t>
  </si>
  <si>
    <t>PVP jód max. 9.9, min. 7,5 %</t>
  </si>
  <si>
    <t>250-350 ml szórófejes</t>
  </si>
  <si>
    <t>octenidin- dihidroclorid</t>
  </si>
  <si>
    <t>250 ml szórófejes</t>
  </si>
  <si>
    <t>450-500 ml</t>
  </si>
  <si>
    <t>Megajánlott termékhez kompatibilis adagolófej</t>
  </si>
  <si>
    <t>Higiénés kézfertőtlenítés: 30 mp,
Virucid hatas max. 1 perc</t>
  </si>
  <si>
    <t xml:space="preserve">baktericid, 
fungicid, 
protocid, 
szelektív virucid </t>
  </si>
  <si>
    <t>Sebészi bemosakodás: 5x1 perc, 2x1,5 perc; 
Higiénés kézfertőtlenítés: 30 mp</t>
  </si>
  <si>
    <t>Sebészi bemosakodás: 5x1 perc,
Higiénés kézfertőtlenítés: 30 mp</t>
  </si>
  <si>
    <t>Higiénés kézfertőtlenítés: 1 - 1,5 perc</t>
  </si>
  <si>
    <t>Behatási idő max. 1 perc</t>
  </si>
  <si>
    <t>Bőrfertőtlenítés injekciók, punkciók vérvétel előtti behatási idő max. 15 mp, 
Műtét előtti bőrfertőtlenítési behatási idő max. 5 perc</t>
  </si>
  <si>
    <t>Behatási idő max. 2 perc</t>
  </si>
  <si>
    <t>min. 73 % összalkohol + hidrogénperoxid</t>
  </si>
  <si>
    <t>baktericid (MRSA), 
fungicid vagy yeasticid, 
virucid (min. HIV,HBV,HCV), vagy szelektív virucid, 
tuberkulocid</t>
  </si>
  <si>
    <t xml:space="preserve">baktericid (MRSA), 
fungicid vagy yeasticid, 
virucid (min. HIV,HBV,HCV), vagy szelektív virucid, </t>
  </si>
  <si>
    <t>1 éves becsült mennyiség 2016-os adatok alapján 
(db)</t>
  </si>
  <si>
    <t>baktericid (MRSA), 
fungicid, 
tuberkulocid, 
protocid, 
virucid (HBV és HIV vírusokra)</t>
  </si>
  <si>
    <t>klórhexidin + alkohol+ didecil-dimetil-ammónium -klorid</t>
  </si>
  <si>
    <t xml:space="preserve">baktericid (MRSA), 
yeasticid, 
virucid (min. HIV,HBV,HCV), vagy szelektív virucid, </t>
  </si>
  <si>
    <t>gyógyszer</t>
  </si>
  <si>
    <t>Jódmentes bőr és nyálkahártya fertőtlenítőszer</t>
  </si>
  <si>
    <t>Rész megnevezés</t>
  </si>
  <si>
    <t>Kéztisztító, kézfertőtlenítő és ápoló termékek - 1</t>
  </si>
  <si>
    <t>Kéztisztító, kézfertőtlenítő és ápoló termékek - 2</t>
  </si>
  <si>
    <t>Kéztisztító, kézfertőtlenítő és ápoló termékek - 3</t>
  </si>
  <si>
    <t>Higienes kézfertőtlenítő - 1</t>
  </si>
  <si>
    <t>Higienes kézfertőtlenítő - 2</t>
  </si>
  <si>
    <t>Higienes kézfertőtlenítő - 3</t>
  </si>
  <si>
    <t>Sebészi bemosakodószer - 1</t>
  </si>
  <si>
    <t>Sebészi bemosakodószer - 2</t>
  </si>
  <si>
    <t>Folyékony szappan és betegfürdető - 1</t>
  </si>
  <si>
    <t>Folyékony szappan és betegfürdető - 2</t>
  </si>
  <si>
    <t>Folyékony szappan és betegfürdető - 3</t>
  </si>
  <si>
    <t>Színtelen, jódmentes bőrfertőtlenítő - 1</t>
  </si>
  <si>
    <t>Színtelen, jódmentes bőrfertőtlenítő - 2</t>
  </si>
  <si>
    <t>Színezett, jódmentes bőrfertőtlenítő, műtéti bőrfertőtlenítő - 1</t>
  </si>
  <si>
    <t xml:space="preserve">Színezett, jódmentes bőrfertőtlenítő, műtéti bőrfertőtlenítő </t>
  </si>
  <si>
    <t>Színezett, jódmentes bőrfertőtlenítő, műtéti bőrfertőtlenítő - 2</t>
  </si>
  <si>
    <t xml:space="preserve">Színtelen, jódmentes bőrfertőtlenítő, műtéti bőrfertőtlenítő </t>
  </si>
  <si>
    <t>Színezett, jódmentes bőrfertőtlenítő, műtéti bőrfertőtlenítő - 3</t>
  </si>
  <si>
    <t>Jódos, bőr -és nyálkahártyafertőtlenítőszer - 1</t>
  </si>
  <si>
    <t>Jódos, bőr -és nyálkahártyafertőtlenítőszer - 2</t>
  </si>
  <si>
    <t>Jódos, bőr -és nyálkahártyafertőtlenítőszer</t>
  </si>
  <si>
    <t>Színtelen, jódmentes, tejsav tartalmú, nyálkahártyafertőtlenítőszer, -hüvelyi nyálkahártya, szájüreg, urogenitális szervek külső bőrfelülete</t>
  </si>
  <si>
    <t>Színtelen, jódmentes, tejsav tartalmú, nyálkahártyafertőtlenítőszer</t>
  </si>
  <si>
    <t>Megajánlott termék cikkszáma</t>
  </si>
  <si>
    <t>Megajánlott termék megnevezése</t>
  </si>
  <si>
    <t>Kiszerelés
ml</t>
  </si>
  <si>
    <t>Gyártó</t>
  </si>
  <si>
    <t>Megajánlott termék hatóanyag tartama</t>
  </si>
  <si>
    <t>Megajánlott termék hatásspektruma</t>
  </si>
  <si>
    <t>OTH engedély száma</t>
  </si>
  <si>
    <t>OGYI engedély száma</t>
  </si>
  <si>
    <t xml:space="preserve">Szórófej / applikátor
</t>
  </si>
  <si>
    <t>Gyűjtő kiszerelés</t>
  </si>
  <si>
    <t>OTH engedély érvényességének időpontja</t>
  </si>
  <si>
    <t>1 éves becsült mennyiség 2016-os adatok alapján</t>
  </si>
  <si>
    <t>ml</t>
  </si>
  <si>
    <t>db</t>
  </si>
  <si>
    <t>Ajánlati nettó egységár
Ft/ml</t>
  </si>
  <si>
    <t>Ajánlati nettó egységár
Ft/db</t>
  </si>
  <si>
    <t>Ajánlati ár nettó Ft/kiszerelés</t>
  </si>
  <si>
    <t>Áfa (%)</t>
  </si>
  <si>
    <t>Mindösszesen nettó ajánlati ár (Ft)</t>
  </si>
  <si>
    <t>Ajánlati ár összesen nettó
 (Ft)
(mennyiség (H oszlop) × nettó egységár)</t>
  </si>
  <si>
    <t>1 000 ml</t>
  </si>
  <si>
    <t xml:space="preserve"> </t>
  </si>
  <si>
    <t>1 éves becsült mennyiség 2016-os adatok alapján 
(flakon / db)</t>
  </si>
  <si>
    <t>Maximjalizált nettó egységár
Ft/ml</t>
  </si>
  <si>
    <t>Higiénés kézfertőtlenítő, sebészi bemosakodószer, gél formátum, illat és színezőanyag mentes</t>
  </si>
  <si>
    <t>A megajánlott fertőtlenítő szer flakonjával kompatibilis adagolófej (pumpa)</t>
  </si>
  <si>
    <t>A megajánlott fertőtlenítő szer flakonjával (450 - 500 ml) kompatibilis adagolófej (pumpa)</t>
  </si>
  <si>
    <t xml:space="preserve">Színtelen, jódmentes bőrfertőtlenítő, és sebészi bemosakodószer, műtéti  bőrfertőtlenítő </t>
  </si>
  <si>
    <t>bőrsemleges pH, bizonyított kompatibilitás adott alkoholos kézfertőtlenítő szerrel</t>
  </si>
  <si>
    <t>min. 85% összalkohol (etanol + propanol), bifenilol</t>
  </si>
  <si>
    <t>baktericid (MRSA), 
fungicid vagy yeasticid, 
virucid (min. HIV,HBV,HCV, norovírus dokumentáltan), vagy szelektív virucid, 
tuberkulocid</t>
  </si>
  <si>
    <t>min. 75% propanol+ mecetronium-etil-szulfát, nem tartalmaz etanolt</t>
  </si>
  <si>
    <t>min. 55% etanol + max. 25% propanol</t>
  </si>
  <si>
    <t>min. 80 % etanol   (nem tartalmaz klórhexidint)</t>
  </si>
  <si>
    <t>baktericid (MRSA), 
fungicid vagy yeasticid, 
virucid (min. HIV,HBV,HCV,  rotavírus dokumentáltan) vagy szelektív virucid, 
tuberkulocid</t>
  </si>
  <si>
    <t>baktericid (MRSA), 
fungicid vagy yeasticid, teljes
virucid 
tuberkulocid</t>
  </si>
  <si>
    <t>baktericid (MRSA), 
fungicid vagy yeasticid, 
virucid (min. HIV,HBV,HCV, rotavírus dokumentáltan), vagy szelektív virucid, 
tuberkulocid</t>
  </si>
  <si>
    <t>baktericid (MRSA), fungicid vagy yeasticid, virucid (min.HIV, HBV, HCV) vagy szelektív virucid, tuberkulocid</t>
  </si>
  <si>
    <t>klórhexidin tartalmú, alkohol mentes</t>
  </si>
  <si>
    <t>Egyfázisú fertőtlenítő hatású folyékony szappan és betegfürdető, illatanyag és szinezékmentes</t>
  </si>
  <si>
    <t>Higiénés kézfertőtlenítés: 30 mp,
Virucid hatas max. 1 perc, betegfürdetésre engedélyezett</t>
  </si>
  <si>
    <t>Színtelen, jódmentes bőrfertőtlenítő, és sebészi bemosakodószer, műtéti bőrfertőtlenítő, higiénés kézfertőtlenítésre is alkalmas</t>
  </si>
  <si>
    <t>Bőrfertőtlenítés injekciók, punkciók vérvétel előtti behatási idő max. 15 mp, 
Műtét előtti bőrfertőtlenítési behatási idő faggyúmirigyekben szegény területen max. 1 perc,
Műtét előtti bőrfertőtlenítési behatási idő faggyúmirigyekben gazdag területen
max. 2 perc</t>
  </si>
  <si>
    <t>min 63% propanol + benzalkonium klorid (etanolt nem tartalmaz)</t>
  </si>
  <si>
    <t>Bőrfertőtlenítés injekciók, punkciók vérvétel előtti behatási idő max. 15 mp, 
Műtét előtti bőrfertőtlenítési behatási idő faggyúmirigyekben szegény területen max. 1 perc, 
Műtét előtti bőrfertőtlenítési behatási idő faggyúmirigyekben gazdag területen 
max. 2 perc</t>
  </si>
  <si>
    <t>etanol + porpanol (összalkohol min. 75%)</t>
  </si>
  <si>
    <t>Sebészi bemosakodás: 5x1 perc, 2x1,5 perc; 
Higiénés kézfertőtlenítés: 30 mp                 
(7. sorral azonos termékkel nem pályázható)</t>
  </si>
  <si>
    <t>Sebészi bemosakodás: 5x1 perc, 2x1,5 perc; 
Higiénés kézfertőtlenítés: 30 mp                 
(6. sorral azonos termékkel nem pályázható)</t>
  </si>
  <si>
    <t>Minimum követelmény</t>
  </si>
  <si>
    <t>min. 70 % propanol (nem tartalmaz etanolt) + benzalkonium klorid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</si>
</sst>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164" formatCode="_-* #,##0.00\ &quot;HUF&quot;_-;\-* #,##0.00\ &quot;HUF&quot;_-;_-* &quot;-&quot;??\ &quot;HUF&quot;_-;_-@_-"/>
    <numFmt numFmtId="165" formatCode="_-* #,##0.00\ _H_U_F_-;\-* #,##0.00\ _H_U_F_-;_-* &quot;-&quot;??\ _H_U_F_-;_-@_-"/>
    <numFmt numFmtId="166" formatCode="0.0"/>
    <numFmt numFmtId="167" formatCode="_-* #,##0\ _F_t_-;\-* #,##0\ _F_t_-;_-* &quot;-&quot;??\ _F_t_-;_-@_-"/>
    <numFmt numFmtId="168" formatCode="&quot;1/&quot;0"/>
    <numFmt numFmtId="169" formatCode="&quot;2/&quot;0"/>
    <numFmt numFmtId="170" formatCode="&quot;3/&quot;0"/>
    <numFmt numFmtId="171" formatCode="&quot;4/&quot;0"/>
    <numFmt numFmtId="172" formatCode="&quot;5/&quot;0"/>
    <numFmt numFmtId="173" formatCode="&quot;6/&quot;0"/>
    <numFmt numFmtId="174" formatCode="&quot;7/&quot;0"/>
    <numFmt numFmtId="175" formatCode="&quot;8/&quot;0"/>
    <numFmt numFmtId="176" formatCode="&quot;9/&quot;0"/>
    <numFmt numFmtId="177" formatCode="&quot;10/&quot;0"/>
    <numFmt numFmtId="178" formatCode="&quot;11/&quot;0"/>
    <numFmt numFmtId="179" formatCode="&quot;12/&quot;0"/>
    <numFmt numFmtId="180" formatCode="&quot;13/&quot;0"/>
    <numFmt numFmtId="181" formatCode="&quot;14/&quot;0"/>
    <numFmt numFmtId="182" formatCode="&quot;15/&quot;0"/>
    <numFmt numFmtId="183" formatCode="&quot;16/&quot;0"/>
    <numFmt numFmtId="184" formatCode="&quot;17/&quot;0"/>
    <numFmt numFmtId="185" formatCode="&quot;18/&quot;0"/>
    <numFmt numFmtId="186" formatCode="&quot;19/&quot;0"/>
    <numFmt numFmtId="187" formatCode="&quot;20/&quot;0"/>
    <numFmt numFmtId="188" formatCode="#,##0.00\ &quot;HUF&quot;"/>
    <numFmt numFmtId="189" formatCode="#,##0\ &quot;HUF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41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167" fontId="5" fillId="0" borderId="0" xfId="1" applyNumberFormat="1" applyFont="1" applyAlignment="1">
      <alignment horizontal="center" vertical="center"/>
    </xf>
    <xf numFmtId="166" fontId="3" fillId="3" borderId="1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68" fontId="3" fillId="0" borderId="1" xfId="0" applyNumberFormat="1" applyFont="1" applyFill="1" applyBorder="1" applyAlignment="1">
      <alignment horizontal="center" vertical="center" wrapText="1"/>
    </xf>
    <xf numFmtId="169" fontId="3" fillId="0" borderId="1" xfId="0" applyNumberFormat="1" applyFont="1" applyFill="1" applyBorder="1" applyAlignment="1">
      <alignment horizontal="center" vertical="center" wrapText="1"/>
    </xf>
    <xf numFmtId="170" fontId="3" fillId="0" borderId="1" xfId="0" applyNumberFormat="1" applyFont="1" applyFill="1" applyBorder="1" applyAlignment="1">
      <alignment horizontal="center" vertical="center" wrapText="1"/>
    </xf>
    <xf numFmtId="171" fontId="3" fillId="0" borderId="1" xfId="0" applyNumberFormat="1" applyFont="1" applyFill="1" applyBorder="1" applyAlignment="1">
      <alignment horizontal="center" vertical="center" wrapText="1"/>
    </xf>
    <xf numFmtId="173" fontId="3" fillId="0" borderId="1" xfId="0" applyNumberFormat="1" applyFont="1" applyFill="1" applyBorder="1" applyAlignment="1">
      <alignment horizontal="center" vertical="center" wrapText="1"/>
    </xf>
    <xf numFmtId="174" fontId="3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181" fontId="2" fillId="0" borderId="1" xfId="0" applyNumberFormat="1" applyFont="1" applyBorder="1" applyAlignment="1">
      <alignment horizontal="center" vertical="center" wrapText="1"/>
    </xf>
    <xf numFmtId="182" fontId="2" fillId="0" borderId="1" xfId="0" applyNumberFormat="1" applyFont="1" applyBorder="1" applyAlignment="1">
      <alignment horizontal="center" vertical="center" wrapText="1"/>
    </xf>
    <xf numFmtId="183" fontId="2" fillId="0" borderId="1" xfId="0" applyNumberFormat="1" applyFont="1" applyBorder="1" applyAlignment="1">
      <alignment horizontal="center" vertical="center" wrapText="1"/>
    </xf>
    <xf numFmtId="184" fontId="2" fillId="0" borderId="1" xfId="0" applyNumberFormat="1" applyFont="1" applyBorder="1" applyAlignment="1">
      <alignment horizontal="center" vertical="center" wrapText="1"/>
    </xf>
    <xf numFmtId="185" fontId="2" fillId="0" borderId="1" xfId="0" applyNumberFormat="1" applyFont="1" applyBorder="1" applyAlignment="1">
      <alignment horizontal="center" vertical="center" wrapText="1"/>
    </xf>
    <xf numFmtId="186" fontId="2" fillId="0" borderId="1" xfId="0" applyNumberFormat="1" applyFont="1" applyBorder="1" applyAlignment="1">
      <alignment horizontal="center" vertical="center" wrapText="1"/>
    </xf>
    <xf numFmtId="187" fontId="2" fillId="0" borderId="1" xfId="0" applyNumberFormat="1" applyFont="1" applyBorder="1" applyAlignment="1">
      <alignment horizontal="center" vertical="center" wrapText="1"/>
    </xf>
    <xf numFmtId="175" fontId="3" fillId="2" borderId="1" xfId="0" applyNumberFormat="1" applyFont="1" applyFill="1" applyBorder="1" applyAlignment="1">
      <alignment horizontal="center" vertical="center" wrapText="1"/>
    </xf>
    <xf numFmtId="172" fontId="3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textRotation="90" wrapText="1"/>
    </xf>
    <xf numFmtId="49" fontId="2" fillId="0" borderId="0" xfId="0" applyNumberFormat="1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0" xfId="1" applyNumberFormat="1" applyFont="1" applyAlignment="1">
      <alignment horizontal="right" vertical="center"/>
    </xf>
    <xf numFmtId="3" fontId="4" fillId="0" borderId="1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88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188" fontId="4" fillId="0" borderId="1" xfId="0" applyNumberFormat="1" applyFont="1" applyBorder="1" applyAlignment="1">
      <alignment vertical="center"/>
    </xf>
    <xf numFmtId="188" fontId="4" fillId="0" borderId="0" xfId="0" applyNumberFormat="1" applyFont="1" applyAlignment="1">
      <alignment vertical="center"/>
    </xf>
    <xf numFmtId="189" fontId="3" fillId="3" borderId="1" xfId="0" applyNumberFormat="1" applyFont="1" applyFill="1" applyBorder="1" applyAlignment="1">
      <alignment horizontal="center" vertical="center" wrapText="1"/>
    </xf>
    <xf numFmtId="189" fontId="2" fillId="0" borderId="1" xfId="0" applyNumberFormat="1" applyFont="1" applyFill="1" applyBorder="1" applyAlignment="1">
      <alignment horizontal="right" vertical="center" wrapText="1"/>
    </xf>
    <xf numFmtId="189" fontId="2" fillId="0" borderId="0" xfId="0" applyNumberFormat="1" applyFont="1" applyFill="1" applyBorder="1" applyAlignment="1">
      <alignment horizontal="right" vertical="center"/>
    </xf>
    <xf numFmtId="188" fontId="4" fillId="0" borderId="8" xfId="0" applyNumberFormat="1" applyFont="1" applyBorder="1" applyAlignment="1">
      <alignment vertical="center"/>
    </xf>
    <xf numFmtId="188" fontId="4" fillId="4" borderId="1" xfId="0" applyNumberFormat="1" applyFont="1" applyFill="1" applyBorder="1" applyAlignment="1">
      <alignment vertical="center"/>
    </xf>
    <xf numFmtId="167" fontId="5" fillId="0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66" fontId="3" fillId="3" borderId="1" xfId="1" applyNumberFormat="1" applyFont="1" applyFill="1" applyBorder="1" applyAlignment="1">
      <alignment horizontal="center" vertical="center" wrapText="1"/>
    </xf>
    <xf numFmtId="164" fontId="4" fillId="0" borderId="1" xfId="2" applyFont="1" applyBorder="1" applyAlignment="1">
      <alignment vertical="center"/>
    </xf>
    <xf numFmtId="164" fontId="4" fillId="0" borderId="0" xfId="2" applyFont="1" applyAlignment="1">
      <alignment vertical="center"/>
    </xf>
    <xf numFmtId="164" fontId="4" fillId="0" borderId="1" xfId="2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67" fontId="5" fillId="5" borderId="1" xfId="1" applyNumberFormat="1" applyFont="1" applyFill="1" applyBorder="1" applyAlignment="1">
      <alignment horizontal="center" vertical="center" wrapText="1"/>
    </xf>
    <xf numFmtId="3" fontId="4" fillId="5" borderId="1" xfId="1" applyNumberFormat="1" applyFont="1" applyFill="1" applyBorder="1" applyAlignment="1">
      <alignment horizontal="right" vertical="center"/>
    </xf>
    <xf numFmtId="164" fontId="4" fillId="5" borderId="1" xfId="2" applyFont="1" applyFill="1" applyBorder="1" applyAlignment="1">
      <alignment vertical="center"/>
    </xf>
    <xf numFmtId="164" fontId="4" fillId="5" borderId="5" xfId="2" applyFont="1" applyFill="1" applyBorder="1" applyAlignment="1">
      <alignment vertical="center"/>
    </xf>
    <xf numFmtId="0" fontId="6" fillId="0" borderId="0" xfId="0" applyFont="1" applyAlignment="1">
      <alignment horizontal="justify" vertical="center"/>
    </xf>
    <xf numFmtId="164" fontId="4" fillId="6" borderId="1" xfId="2" applyFont="1" applyFill="1" applyBorder="1" applyAlignment="1">
      <alignment vertical="center"/>
    </xf>
    <xf numFmtId="0" fontId="0" fillId="3" borderId="4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9" fontId="4" fillId="5" borderId="1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textRotation="90" wrapText="1"/>
    </xf>
    <xf numFmtId="49" fontId="5" fillId="0" borderId="7" xfId="0" applyNumberFormat="1" applyFont="1" applyFill="1" applyBorder="1" applyAlignment="1">
      <alignment horizontal="center" vertical="center" textRotation="90" wrapText="1"/>
    </xf>
    <xf numFmtId="49" fontId="5" fillId="0" borderId="3" xfId="0" applyNumberFormat="1" applyFont="1" applyFill="1" applyBorder="1" applyAlignment="1">
      <alignment horizontal="center" vertical="center" textRotation="90" wrapText="1"/>
    </xf>
    <xf numFmtId="0" fontId="4" fillId="5" borderId="1" xfId="0" applyFont="1" applyFill="1" applyBorder="1" applyAlignment="1">
      <alignment horizontal="center" vertical="center" wrapText="1"/>
    </xf>
    <xf numFmtId="9" fontId="4" fillId="0" borderId="2" xfId="0" applyNumberFormat="1" applyFont="1" applyFill="1" applyBorder="1" applyAlignment="1">
      <alignment horizontal="center" vertical="center" wrapText="1"/>
    </xf>
    <xf numFmtId="9" fontId="4" fillId="0" borderId="3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189" fontId="2" fillId="0" borderId="1" xfId="0" applyNumberFormat="1" applyFont="1" applyFill="1" applyBorder="1" applyAlignment="1">
      <alignment horizontal="right" vertical="center" wrapText="1"/>
    </xf>
    <xf numFmtId="49" fontId="4" fillId="0" borderId="2" xfId="0" applyNumberFormat="1" applyFont="1" applyBorder="1" applyAlignment="1">
      <alignment horizontal="center" vertical="center" textRotation="90" wrapText="1"/>
    </xf>
    <xf numFmtId="49" fontId="4" fillId="0" borderId="3" xfId="0" applyNumberFormat="1" applyFont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9" fontId="4" fillId="2" borderId="2" xfId="0" applyNumberFormat="1" applyFont="1" applyFill="1" applyBorder="1" applyAlignment="1">
      <alignment horizontal="center" vertical="center" wrapText="1"/>
    </xf>
    <xf numFmtId="9" fontId="4" fillId="2" borderId="3" xfId="0" applyNumberFormat="1" applyFont="1" applyFill="1" applyBorder="1" applyAlignment="1">
      <alignment horizontal="center" vertical="center" wrapText="1"/>
    </xf>
    <xf numFmtId="166" fontId="3" fillId="3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189" fontId="2" fillId="2" borderId="1" xfId="0" applyNumberFormat="1" applyFont="1" applyFill="1" applyBorder="1" applyAlignment="1">
      <alignment horizontal="right" vertical="center" wrapText="1"/>
    </xf>
    <xf numFmtId="49" fontId="4" fillId="2" borderId="2" xfId="0" applyNumberFormat="1" applyFont="1" applyFill="1" applyBorder="1" applyAlignment="1">
      <alignment horizontal="center" vertical="center" textRotation="90" wrapText="1"/>
    </xf>
    <xf numFmtId="49" fontId="4" fillId="2" borderId="3" xfId="0" applyNumberFormat="1" applyFont="1" applyFill="1" applyBorder="1" applyAlignment="1">
      <alignment horizontal="center" vertical="center" textRotation="90" wrapText="1"/>
    </xf>
    <xf numFmtId="0" fontId="4" fillId="5" borderId="1" xfId="0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textRotation="90" wrapText="1"/>
    </xf>
    <xf numFmtId="189" fontId="2" fillId="0" borderId="2" xfId="0" applyNumberFormat="1" applyFont="1" applyFill="1" applyBorder="1" applyAlignment="1">
      <alignment horizontal="right" vertical="center" wrapText="1"/>
    </xf>
    <xf numFmtId="189" fontId="2" fillId="0" borderId="3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textRotation="90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3">
    <cellStyle name="Ezres" xfId="1" builtinId="3"/>
    <cellStyle name="Normál" xfId="0" builtinId="0"/>
    <cellStyle name="Pénznem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tabSelected="1" topLeftCell="A43" workbookViewId="0">
      <selection sqref="A1:B1"/>
    </sheetView>
  </sheetViews>
  <sheetFormatPr defaultRowHeight="15" x14ac:dyDescent="0.25"/>
  <cols>
    <col min="1" max="1" width="4.85546875" style="9" customWidth="1"/>
    <col min="2" max="2" width="5.5703125" style="9" customWidth="1"/>
    <col min="3" max="3" width="48.85546875" style="5" customWidth="1"/>
    <col min="4" max="4" width="13" style="6" customWidth="1"/>
    <col min="5" max="5" width="13.5703125" style="62" customWidth="1"/>
    <col min="15" max="15" width="62.7109375" customWidth="1"/>
  </cols>
  <sheetData>
    <row r="1" spans="1:15" ht="36" x14ac:dyDescent="0.25">
      <c r="A1" s="93" t="s">
        <v>0</v>
      </c>
      <c r="B1" s="93"/>
      <c r="C1" s="56" t="s">
        <v>1</v>
      </c>
      <c r="D1" s="56" t="s">
        <v>3</v>
      </c>
      <c r="E1" s="60" t="s">
        <v>102</v>
      </c>
      <c r="O1" s="78"/>
    </row>
    <row r="2" spans="1:15" ht="15.75" x14ac:dyDescent="0.25">
      <c r="A2" s="83">
        <v>1</v>
      </c>
      <c r="B2" s="10">
        <v>1</v>
      </c>
      <c r="C2" s="2" t="s">
        <v>6</v>
      </c>
      <c r="D2" s="59" t="s">
        <v>7</v>
      </c>
      <c r="E2" s="61">
        <v>1.1240000000000001</v>
      </c>
      <c r="O2" s="78"/>
    </row>
    <row r="3" spans="1:15" ht="19.5" customHeight="1" x14ac:dyDescent="0.25">
      <c r="A3" s="83"/>
      <c r="B3" s="10">
        <v>2</v>
      </c>
      <c r="C3" s="84" t="s">
        <v>8</v>
      </c>
      <c r="D3" s="59" t="s">
        <v>7</v>
      </c>
      <c r="E3" s="61">
        <v>1.968</v>
      </c>
      <c r="O3" s="78"/>
    </row>
    <row r="4" spans="1:15" ht="19.5" customHeight="1" x14ac:dyDescent="0.25">
      <c r="A4" s="83"/>
      <c r="B4" s="10">
        <v>3</v>
      </c>
      <c r="C4" s="84"/>
      <c r="D4" s="59" t="s">
        <v>9</v>
      </c>
      <c r="E4" s="61">
        <v>1.3819999999999999</v>
      </c>
      <c r="O4" s="78"/>
    </row>
    <row r="5" spans="1:15" ht="15.75" x14ac:dyDescent="0.25">
      <c r="A5" s="83"/>
      <c r="B5" s="10">
        <v>4</v>
      </c>
      <c r="C5" s="58" t="s">
        <v>10</v>
      </c>
      <c r="D5" s="59" t="s">
        <v>11</v>
      </c>
      <c r="E5" s="76">
        <v>2.44</v>
      </c>
      <c r="O5" s="78"/>
    </row>
    <row r="6" spans="1:15" ht="15.75" x14ac:dyDescent="0.25">
      <c r="A6" s="80"/>
      <c r="B6" s="81"/>
      <c r="C6" s="81"/>
      <c r="D6" s="81"/>
      <c r="E6" s="82"/>
      <c r="O6" s="78"/>
    </row>
    <row r="7" spans="1:15" ht="15.75" x14ac:dyDescent="0.25">
      <c r="A7" s="83">
        <v>2</v>
      </c>
      <c r="B7" s="11">
        <v>1</v>
      </c>
      <c r="C7" s="2" t="s">
        <v>13</v>
      </c>
      <c r="D7" s="59" t="s">
        <v>7</v>
      </c>
      <c r="E7" s="76">
        <v>1.1200000000000001</v>
      </c>
      <c r="O7" s="78"/>
    </row>
    <row r="8" spans="1:15" ht="15" customHeight="1" x14ac:dyDescent="0.25">
      <c r="A8" s="83"/>
      <c r="B8" s="11">
        <v>2</v>
      </c>
      <c r="C8" s="84" t="s">
        <v>14</v>
      </c>
      <c r="D8" s="59" t="s">
        <v>7</v>
      </c>
      <c r="E8" s="61">
        <v>1.3260000000000001</v>
      </c>
    </row>
    <row r="9" spans="1:15" x14ac:dyDescent="0.25">
      <c r="A9" s="83"/>
      <c r="B9" s="11">
        <v>3</v>
      </c>
      <c r="C9" s="84"/>
      <c r="D9" s="59" t="s">
        <v>9</v>
      </c>
      <c r="E9" s="61">
        <v>1.1220000000000001</v>
      </c>
    </row>
    <row r="10" spans="1:15" x14ac:dyDescent="0.25">
      <c r="A10" s="83"/>
      <c r="B10" s="11">
        <v>4</v>
      </c>
      <c r="C10" s="58" t="s">
        <v>10</v>
      </c>
      <c r="D10" s="59" t="s">
        <v>11</v>
      </c>
      <c r="E10" s="76">
        <v>2.44</v>
      </c>
    </row>
    <row r="11" spans="1:15" x14ac:dyDescent="0.25">
      <c r="A11" s="80"/>
      <c r="B11" s="81"/>
      <c r="C11" s="81"/>
      <c r="D11" s="81"/>
      <c r="E11" s="82"/>
    </row>
    <row r="12" spans="1:15" x14ac:dyDescent="0.25">
      <c r="A12" s="83">
        <v>3</v>
      </c>
      <c r="B12" s="12">
        <v>1</v>
      </c>
      <c r="C12" s="84" t="s">
        <v>6</v>
      </c>
      <c r="D12" s="59" t="s">
        <v>7</v>
      </c>
      <c r="E12" s="76">
        <v>1.1200000000000001</v>
      </c>
    </row>
    <row r="13" spans="1:15" x14ac:dyDescent="0.25">
      <c r="A13" s="83"/>
      <c r="B13" s="12">
        <v>2</v>
      </c>
      <c r="C13" s="84"/>
      <c r="D13" s="59" t="s">
        <v>9</v>
      </c>
      <c r="E13" s="61">
        <v>0.65</v>
      </c>
    </row>
    <row r="14" spans="1:15" ht="15" customHeight="1" x14ac:dyDescent="0.25">
      <c r="A14" s="83"/>
      <c r="B14" s="12">
        <v>3</v>
      </c>
      <c r="C14" s="84" t="s">
        <v>15</v>
      </c>
      <c r="D14" s="59" t="s">
        <v>7</v>
      </c>
      <c r="E14" s="61">
        <v>1.35</v>
      </c>
    </row>
    <row r="15" spans="1:15" x14ac:dyDescent="0.25">
      <c r="A15" s="83"/>
      <c r="B15" s="12">
        <v>4</v>
      </c>
      <c r="C15" s="84"/>
      <c r="D15" s="59" t="s">
        <v>9</v>
      </c>
      <c r="E15" s="61">
        <v>1.08</v>
      </c>
    </row>
    <row r="16" spans="1:15" x14ac:dyDescent="0.25">
      <c r="A16" s="83"/>
      <c r="B16" s="12">
        <v>5</v>
      </c>
      <c r="C16" s="58" t="s">
        <v>10</v>
      </c>
      <c r="D16" s="59" t="s">
        <v>7</v>
      </c>
      <c r="E16" s="76">
        <v>2.44</v>
      </c>
    </row>
    <row r="17" spans="1:5" x14ac:dyDescent="0.25">
      <c r="A17" s="80"/>
      <c r="B17" s="81"/>
      <c r="C17" s="81"/>
      <c r="D17" s="81"/>
      <c r="E17" s="82"/>
    </row>
    <row r="18" spans="1:5" ht="15" customHeight="1" x14ac:dyDescent="0.25">
      <c r="A18" s="83">
        <v>4</v>
      </c>
      <c r="B18" s="13">
        <v>1</v>
      </c>
      <c r="C18" s="84" t="s">
        <v>15</v>
      </c>
      <c r="D18" s="59" t="s">
        <v>7</v>
      </c>
      <c r="E18" s="76">
        <v>1.54</v>
      </c>
    </row>
    <row r="19" spans="1:5" x14ac:dyDescent="0.25">
      <c r="A19" s="83"/>
      <c r="B19" s="13">
        <v>2</v>
      </c>
      <c r="C19" s="84"/>
      <c r="D19" s="59" t="s">
        <v>9</v>
      </c>
      <c r="E19" s="76">
        <v>1.1200000000000001</v>
      </c>
    </row>
    <row r="20" spans="1:5" x14ac:dyDescent="0.25">
      <c r="A20" s="80"/>
      <c r="B20" s="81"/>
      <c r="C20" s="81"/>
      <c r="D20" s="81"/>
      <c r="E20" s="82"/>
    </row>
    <row r="21" spans="1:5" ht="15" customHeight="1" x14ac:dyDescent="0.25">
      <c r="A21" s="89">
        <v>5</v>
      </c>
      <c r="B21" s="28">
        <v>1</v>
      </c>
      <c r="C21" s="84" t="s">
        <v>15</v>
      </c>
      <c r="D21" s="59" t="s">
        <v>16</v>
      </c>
      <c r="E21" s="76">
        <v>1.66</v>
      </c>
    </row>
    <row r="22" spans="1:5" x14ac:dyDescent="0.25">
      <c r="A22" s="89"/>
      <c r="B22" s="28">
        <v>2</v>
      </c>
      <c r="C22" s="84"/>
      <c r="D22" s="59" t="s">
        <v>9</v>
      </c>
      <c r="E22" s="76">
        <v>1.33</v>
      </c>
    </row>
    <row r="23" spans="1:5" x14ac:dyDescent="0.25">
      <c r="A23" s="80"/>
      <c r="B23" s="81"/>
      <c r="C23" s="81"/>
      <c r="D23" s="81"/>
      <c r="E23" s="82"/>
    </row>
    <row r="24" spans="1:5" ht="24" x14ac:dyDescent="0.25">
      <c r="A24" s="83">
        <v>6</v>
      </c>
      <c r="B24" s="14">
        <v>1</v>
      </c>
      <c r="C24" s="34" t="s">
        <v>103</v>
      </c>
      <c r="D24" s="90" t="s">
        <v>18</v>
      </c>
      <c r="E24" s="61">
        <v>2.1</v>
      </c>
    </row>
    <row r="25" spans="1:5" x14ac:dyDescent="0.25">
      <c r="A25" s="83"/>
      <c r="B25" s="14">
        <v>2</v>
      </c>
      <c r="C25" s="34" t="s">
        <v>37</v>
      </c>
      <c r="D25" s="91"/>
      <c r="E25" s="63"/>
    </row>
    <row r="26" spans="1:5" x14ac:dyDescent="0.25">
      <c r="A26" s="80"/>
      <c r="B26" s="81"/>
      <c r="C26" s="81"/>
      <c r="D26" s="81"/>
      <c r="E26" s="82"/>
    </row>
    <row r="27" spans="1:5" ht="24" x14ac:dyDescent="0.25">
      <c r="A27" s="83">
        <v>7</v>
      </c>
      <c r="B27" s="15">
        <v>1</v>
      </c>
      <c r="C27" s="34" t="s">
        <v>103</v>
      </c>
      <c r="D27" s="90" t="s">
        <v>18</v>
      </c>
      <c r="E27" s="61">
        <v>1.76</v>
      </c>
    </row>
    <row r="28" spans="1:5" x14ac:dyDescent="0.25">
      <c r="A28" s="83"/>
      <c r="B28" s="15">
        <v>2</v>
      </c>
      <c r="C28" s="34" t="s">
        <v>37</v>
      </c>
      <c r="D28" s="91"/>
      <c r="E28" s="63"/>
    </row>
    <row r="29" spans="1:5" x14ac:dyDescent="0.25">
      <c r="A29" s="80"/>
      <c r="B29" s="81"/>
      <c r="C29" s="81"/>
      <c r="D29" s="81"/>
      <c r="E29" s="82"/>
    </row>
    <row r="30" spans="1:5" ht="24" x14ac:dyDescent="0.25">
      <c r="A30" s="89">
        <v>8</v>
      </c>
      <c r="B30" s="27">
        <v>1</v>
      </c>
      <c r="C30" s="92" t="s">
        <v>103</v>
      </c>
      <c r="D30" s="59" t="s">
        <v>18</v>
      </c>
      <c r="E30" s="76">
        <v>1.83</v>
      </c>
    </row>
    <row r="31" spans="1:5" x14ac:dyDescent="0.25">
      <c r="A31" s="89"/>
      <c r="B31" s="27">
        <v>2</v>
      </c>
      <c r="C31" s="92"/>
      <c r="D31" s="59" t="s">
        <v>9</v>
      </c>
      <c r="E31" s="61">
        <v>1.58</v>
      </c>
    </row>
    <row r="32" spans="1:5" x14ac:dyDescent="0.25">
      <c r="A32" s="89"/>
      <c r="B32" s="27">
        <v>3</v>
      </c>
      <c r="C32" s="34" t="s">
        <v>37</v>
      </c>
      <c r="D32" s="59"/>
      <c r="E32" s="61"/>
    </row>
    <row r="33" spans="1:5" x14ac:dyDescent="0.25">
      <c r="A33" s="80"/>
      <c r="B33" s="81"/>
      <c r="C33" s="81"/>
      <c r="D33" s="81"/>
      <c r="E33" s="82"/>
    </row>
    <row r="34" spans="1:5" ht="15" customHeight="1" x14ac:dyDescent="0.25">
      <c r="A34" s="83">
        <v>9</v>
      </c>
      <c r="B34" s="29">
        <v>1</v>
      </c>
      <c r="C34" s="84" t="s">
        <v>20</v>
      </c>
      <c r="D34" s="59" t="s">
        <v>7</v>
      </c>
      <c r="E34" s="61">
        <v>1.218</v>
      </c>
    </row>
    <row r="35" spans="1:5" x14ac:dyDescent="0.25">
      <c r="A35" s="83"/>
      <c r="B35" s="29">
        <v>2</v>
      </c>
      <c r="C35" s="84"/>
      <c r="D35" s="59" t="s">
        <v>9</v>
      </c>
      <c r="E35" s="61">
        <v>0.94499999999999995</v>
      </c>
    </row>
    <row r="36" spans="1:5" x14ac:dyDescent="0.25">
      <c r="A36" s="80"/>
      <c r="B36" s="81"/>
      <c r="C36" s="81"/>
      <c r="D36" s="81"/>
      <c r="E36" s="82"/>
    </row>
    <row r="37" spans="1:5" ht="15" customHeight="1" x14ac:dyDescent="0.25">
      <c r="A37" s="83">
        <v>10</v>
      </c>
      <c r="B37" s="16">
        <v>1</v>
      </c>
      <c r="C37" s="84" t="s">
        <v>20</v>
      </c>
      <c r="D37" s="59" t="s">
        <v>7</v>
      </c>
      <c r="E37" s="61">
        <v>1</v>
      </c>
    </row>
    <row r="38" spans="1:5" x14ac:dyDescent="0.25">
      <c r="A38" s="83"/>
      <c r="B38" s="16">
        <v>2</v>
      </c>
      <c r="C38" s="84"/>
      <c r="D38" s="59" t="s">
        <v>9</v>
      </c>
      <c r="E38" s="61">
        <v>0.8</v>
      </c>
    </row>
    <row r="39" spans="1:5" x14ac:dyDescent="0.25">
      <c r="A39" s="80"/>
      <c r="B39" s="81"/>
      <c r="C39" s="81"/>
      <c r="D39" s="81"/>
      <c r="E39" s="82"/>
    </row>
    <row r="40" spans="1:5" ht="24" x14ac:dyDescent="0.25">
      <c r="A40" s="57">
        <v>11</v>
      </c>
      <c r="B40" s="17">
        <v>1</v>
      </c>
      <c r="C40" s="58" t="s">
        <v>20</v>
      </c>
      <c r="D40" s="59" t="s">
        <v>9</v>
      </c>
      <c r="E40" s="61">
        <v>2.2749999999999999</v>
      </c>
    </row>
    <row r="41" spans="1:5" x14ac:dyDescent="0.25">
      <c r="A41" s="80"/>
      <c r="B41" s="81"/>
      <c r="C41" s="81"/>
      <c r="D41" s="81"/>
      <c r="E41" s="82"/>
    </row>
    <row r="42" spans="1:5" ht="24" x14ac:dyDescent="0.25">
      <c r="A42" s="85">
        <v>12</v>
      </c>
      <c r="B42" s="18">
        <v>1</v>
      </c>
      <c r="C42" s="87" t="s">
        <v>106</v>
      </c>
      <c r="D42" s="59" t="s">
        <v>22</v>
      </c>
      <c r="E42" s="61">
        <v>2.0457142857142858</v>
      </c>
    </row>
    <row r="43" spans="1:5" x14ac:dyDescent="0.25">
      <c r="A43" s="86"/>
      <c r="B43" s="18">
        <v>2</v>
      </c>
      <c r="C43" s="88"/>
      <c r="D43" s="73" t="s">
        <v>9</v>
      </c>
      <c r="E43" s="77">
        <v>1.3</v>
      </c>
    </row>
    <row r="44" spans="1:5" x14ac:dyDescent="0.25">
      <c r="A44" s="80"/>
      <c r="B44" s="81"/>
      <c r="C44" s="81"/>
      <c r="D44" s="81"/>
      <c r="E44" s="82"/>
    </row>
    <row r="45" spans="1:5" ht="24" x14ac:dyDescent="0.25">
      <c r="A45" s="83">
        <v>13</v>
      </c>
      <c r="B45" s="19">
        <v>1</v>
      </c>
      <c r="C45" s="84" t="s">
        <v>70</v>
      </c>
      <c r="D45" s="59" t="s">
        <v>22</v>
      </c>
      <c r="E45" s="76">
        <v>2.6</v>
      </c>
    </row>
    <row r="46" spans="1:5" x14ac:dyDescent="0.25">
      <c r="A46" s="83"/>
      <c r="B46" s="19">
        <v>2</v>
      </c>
      <c r="C46" s="84"/>
      <c r="D46" s="59" t="s">
        <v>9</v>
      </c>
      <c r="E46" s="61">
        <v>1.204</v>
      </c>
    </row>
    <row r="47" spans="1:5" x14ac:dyDescent="0.25">
      <c r="A47" s="80"/>
      <c r="B47" s="81"/>
      <c r="C47" s="81"/>
      <c r="D47" s="81"/>
      <c r="E47" s="82"/>
    </row>
    <row r="48" spans="1:5" x14ac:dyDescent="0.25">
      <c r="A48" s="57">
        <v>14</v>
      </c>
      <c r="B48" s="20">
        <v>1</v>
      </c>
      <c r="C48" s="58" t="s">
        <v>70</v>
      </c>
      <c r="D48" s="59" t="s">
        <v>9</v>
      </c>
      <c r="E48" s="61">
        <v>1.7</v>
      </c>
    </row>
    <row r="49" spans="1:5" x14ac:dyDescent="0.25">
      <c r="A49" s="80"/>
      <c r="B49" s="81"/>
      <c r="C49" s="81"/>
      <c r="D49" s="81"/>
      <c r="E49" s="82"/>
    </row>
    <row r="50" spans="1:5" x14ac:dyDescent="0.25">
      <c r="A50" s="57">
        <v>15</v>
      </c>
      <c r="B50" s="21">
        <v>1</v>
      </c>
      <c r="C50" s="58" t="s">
        <v>70</v>
      </c>
      <c r="D50" s="59" t="s">
        <v>9</v>
      </c>
      <c r="E50" s="61">
        <v>1.01</v>
      </c>
    </row>
    <row r="51" spans="1:5" x14ac:dyDescent="0.25">
      <c r="A51" s="80"/>
      <c r="B51" s="81"/>
      <c r="C51" s="81"/>
      <c r="D51" s="81"/>
      <c r="E51" s="82"/>
    </row>
    <row r="52" spans="1:5" ht="24" x14ac:dyDescent="0.25">
      <c r="A52" s="83">
        <v>16</v>
      </c>
      <c r="B52" s="22">
        <v>1</v>
      </c>
      <c r="C52" s="84" t="s">
        <v>72</v>
      </c>
      <c r="D52" s="59" t="s">
        <v>22</v>
      </c>
      <c r="E52" s="61">
        <v>2.5</v>
      </c>
    </row>
    <row r="53" spans="1:5" x14ac:dyDescent="0.25">
      <c r="A53" s="83"/>
      <c r="B53" s="22">
        <v>2</v>
      </c>
      <c r="C53" s="84"/>
      <c r="D53" s="59" t="s">
        <v>99</v>
      </c>
      <c r="E53" s="61">
        <v>1.05</v>
      </c>
    </row>
    <row r="54" spans="1:5" x14ac:dyDescent="0.25">
      <c r="A54" s="80"/>
      <c r="B54" s="81"/>
      <c r="C54" s="81"/>
      <c r="D54" s="81"/>
      <c r="E54" s="82"/>
    </row>
    <row r="55" spans="1:5" ht="36" x14ac:dyDescent="0.25">
      <c r="A55" s="57">
        <v>17</v>
      </c>
      <c r="B55" s="23">
        <v>1</v>
      </c>
      <c r="C55" s="58" t="s">
        <v>25</v>
      </c>
      <c r="D55" s="59" t="s">
        <v>27</v>
      </c>
      <c r="E55" s="61">
        <v>2.464</v>
      </c>
    </row>
    <row r="56" spans="1:5" x14ac:dyDescent="0.25">
      <c r="A56" s="80"/>
      <c r="B56" s="81"/>
      <c r="C56" s="81"/>
      <c r="D56" s="81"/>
      <c r="E56" s="82"/>
    </row>
    <row r="57" spans="1:5" ht="24" x14ac:dyDescent="0.25">
      <c r="A57" s="83">
        <v>18</v>
      </c>
      <c r="B57" s="24">
        <v>1</v>
      </c>
      <c r="C57" s="84" t="s">
        <v>28</v>
      </c>
      <c r="D57" s="59" t="s">
        <v>30</v>
      </c>
      <c r="E57" s="61">
        <v>8.8466666666666658</v>
      </c>
    </row>
    <row r="58" spans="1:5" ht="24" x14ac:dyDescent="0.25">
      <c r="A58" s="83"/>
      <c r="B58" s="24">
        <v>2</v>
      </c>
      <c r="C58" s="84"/>
      <c r="D58" s="59" t="s">
        <v>31</v>
      </c>
      <c r="E58" s="61">
        <v>2.74</v>
      </c>
    </row>
    <row r="59" spans="1:5" x14ac:dyDescent="0.25">
      <c r="A59" s="80"/>
      <c r="B59" s="81"/>
      <c r="C59" s="81"/>
      <c r="D59" s="81"/>
      <c r="E59" s="82"/>
    </row>
    <row r="60" spans="1:5" ht="24" x14ac:dyDescent="0.25">
      <c r="A60" s="83">
        <v>19</v>
      </c>
      <c r="B60" s="25">
        <v>1</v>
      </c>
      <c r="C60" s="84" t="s">
        <v>28</v>
      </c>
      <c r="D60" s="59" t="s">
        <v>33</v>
      </c>
      <c r="E60" s="79">
        <v>2.64</v>
      </c>
    </row>
    <row r="61" spans="1:5" x14ac:dyDescent="0.25">
      <c r="A61" s="83"/>
      <c r="B61" s="25">
        <v>2</v>
      </c>
      <c r="C61" s="84"/>
      <c r="D61" s="59" t="s">
        <v>9</v>
      </c>
      <c r="E61" s="61">
        <v>1.6</v>
      </c>
    </row>
    <row r="62" spans="1:5" x14ac:dyDescent="0.25">
      <c r="A62" s="80"/>
      <c r="B62" s="81"/>
      <c r="C62" s="81"/>
      <c r="D62" s="81"/>
      <c r="E62" s="82"/>
    </row>
    <row r="63" spans="1:5" ht="24" x14ac:dyDescent="0.25">
      <c r="A63" s="83">
        <v>20</v>
      </c>
      <c r="B63" s="26">
        <v>1</v>
      </c>
      <c r="C63" s="58" t="s">
        <v>54</v>
      </c>
      <c r="D63" s="59" t="s">
        <v>35</v>
      </c>
      <c r="E63" s="61">
        <v>6.02</v>
      </c>
    </row>
    <row r="64" spans="1:5" x14ac:dyDescent="0.25">
      <c r="A64" s="83"/>
      <c r="B64" s="26">
        <v>2</v>
      </c>
      <c r="C64" s="58" t="s">
        <v>54</v>
      </c>
      <c r="D64" s="59" t="s">
        <v>9</v>
      </c>
      <c r="E64" s="61">
        <v>2.8895999999999997</v>
      </c>
    </row>
    <row r="65" spans="1:4" x14ac:dyDescent="0.25">
      <c r="A65"/>
      <c r="B65"/>
      <c r="C65"/>
      <c r="D65"/>
    </row>
    <row r="66" spans="1:4" x14ac:dyDescent="0.25">
      <c r="A66"/>
      <c r="B66"/>
      <c r="C66"/>
    </row>
  </sheetData>
  <mergeCells count="52">
    <mergeCell ref="A12:A16"/>
    <mergeCell ref="C12:C13"/>
    <mergeCell ref="C14:C15"/>
    <mergeCell ref="A1:B1"/>
    <mergeCell ref="A2:A5"/>
    <mergeCell ref="C3:C4"/>
    <mergeCell ref="A7:A10"/>
    <mergeCell ref="C8:C9"/>
    <mergeCell ref="A37:A38"/>
    <mergeCell ref="C37:C38"/>
    <mergeCell ref="A33:E33"/>
    <mergeCell ref="A36:E36"/>
    <mergeCell ref="A18:A19"/>
    <mergeCell ref="C18:C19"/>
    <mergeCell ref="A21:A22"/>
    <mergeCell ref="C21:C22"/>
    <mergeCell ref="A24:A25"/>
    <mergeCell ref="A27:A28"/>
    <mergeCell ref="D24:D25"/>
    <mergeCell ref="D27:D28"/>
    <mergeCell ref="A30:A32"/>
    <mergeCell ref="C30:C31"/>
    <mergeCell ref="A34:A35"/>
    <mergeCell ref="C34:C35"/>
    <mergeCell ref="A63:A64"/>
    <mergeCell ref="A6:E6"/>
    <mergeCell ref="A11:E11"/>
    <mergeCell ref="A17:E17"/>
    <mergeCell ref="A20:E20"/>
    <mergeCell ref="A23:E23"/>
    <mergeCell ref="A26:E26"/>
    <mergeCell ref="A29:E29"/>
    <mergeCell ref="A45:A46"/>
    <mergeCell ref="C45:C46"/>
    <mergeCell ref="A52:A53"/>
    <mergeCell ref="C52:C53"/>
    <mergeCell ref="A57:A58"/>
    <mergeCell ref="C57:C58"/>
    <mergeCell ref="A54:E54"/>
    <mergeCell ref="A56:E56"/>
    <mergeCell ref="A59:E59"/>
    <mergeCell ref="A62:E62"/>
    <mergeCell ref="A39:E39"/>
    <mergeCell ref="A41:E41"/>
    <mergeCell ref="A44:E44"/>
    <mergeCell ref="A47:E47"/>
    <mergeCell ref="A49:E49"/>
    <mergeCell ref="A51:E51"/>
    <mergeCell ref="A60:A61"/>
    <mergeCell ref="C60:C61"/>
    <mergeCell ref="A42:A43"/>
    <mergeCell ref="C42:C4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5"/>
  <sheetViews>
    <sheetView workbookViewId="0">
      <pane xSplit="9" ySplit="1" topLeftCell="J2" activePane="bottomRight" state="frozenSplit"/>
      <selection pane="topRight" activeCell="G1" sqref="G1"/>
      <selection pane="bottomLeft" activeCell="A10" sqref="A10"/>
      <selection pane="bottomRight" activeCell="H38" sqref="H38"/>
    </sheetView>
  </sheetViews>
  <sheetFormatPr defaultRowHeight="12" x14ac:dyDescent="0.25"/>
  <cols>
    <col min="1" max="1" width="4.85546875" style="9" customWidth="1"/>
    <col min="2" max="2" width="5.5703125" style="9" customWidth="1"/>
    <col min="3" max="3" width="10.28515625" style="38" customWidth="1"/>
    <col min="4" max="4" width="38.5703125" style="5" customWidth="1"/>
    <col min="5" max="5" width="18.140625" style="6" customWidth="1"/>
    <col min="6" max="6" width="13" style="6" customWidth="1"/>
    <col min="7" max="7" width="14.85546875" style="7" customWidth="1"/>
    <col min="8" max="8" width="12.5703125" style="43" bestFit="1" customWidth="1"/>
    <col min="9" max="9" width="5.28515625" style="41" customWidth="1"/>
    <col min="10" max="10" width="11.7109375" style="42" customWidth="1"/>
    <col min="11" max="11" width="11.140625" style="42" customWidth="1"/>
    <col min="12" max="12" width="10.28515625" style="49" customWidth="1"/>
    <col min="13" max="13" width="10.85546875" style="49" customWidth="1"/>
    <col min="14" max="14" width="14.28515625" style="49" customWidth="1"/>
    <col min="15" max="15" width="19.28515625" style="42" customWidth="1"/>
    <col min="16" max="16" width="6.28515625" style="42" bestFit="1" customWidth="1"/>
    <col min="17" max="17" width="15.140625" style="52" bestFit="1" customWidth="1"/>
    <col min="18" max="16384" width="9.140625" style="40"/>
  </cols>
  <sheetData>
    <row r="1" spans="1:17" ht="60" x14ac:dyDescent="0.2">
      <c r="A1" s="95" t="s">
        <v>0</v>
      </c>
      <c r="B1" s="96"/>
      <c r="C1" s="71" t="s">
        <v>55</v>
      </c>
      <c r="D1" s="67" t="s">
        <v>1</v>
      </c>
      <c r="E1" s="67" t="s">
        <v>2</v>
      </c>
      <c r="F1" s="30" t="s">
        <v>3</v>
      </c>
      <c r="G1" s="8" t="s">
        <v>49</v>
      </c>
      <c r="H1" s="114" t="s">
        <v>90</v>
      </c>
      <c r="I1" s="114"/>
      <c r="J1" s="39" t="s">
        <v>79</v>
      </c>
      <c r="K1" s="39" t="s">
        <v>80</v>
      </c>
      <c r="L1" s="46" t="s">
        <v>93</v>
      </c>
      <c r="M1" s="46" t="s">
        <v>94</v>
      </c>
      <c r="N1" s="46" t="s">
        <v>95</v>
      </c>
      <c r="O1" s="39" t="s">
        <v>98</v>
      </c>
      <c r="P1" s="39" t="s">
        <v>96</v>
      </c>
      <c r="Q1" s="50" t="s">
        <v>97</v>
      </c>
    </row>
    <row r="2" spans="1:17" ht="18" customHeight="1" x14ac:dyDescent="0.2">
      <c r="A2" s="97">
        <v>1</v>
      </c>
      <c r="B2" s="10">
        <v>1</v>
      </c>
      <c r="C2" s="100" t="s">
        <v>56</v>
      </c>
      <c r="D2" s="2" t="s">
        <v>6</v>
      </c>
      <c r="E2" s="68"/>
      <c r="F2" s="68" t="s">
        <v>7</v>
      </c>
      <c r="G2" s="55">
        <v>500</v>
      </c>
      <c r="H2" s="44">
        <f>G2*500</f>
        <v>250000</v>
      </c>
      <c r="I2" s="45" t="s">
        <v>91</v>
      </c>
      <c r="J2" s="47"/>
      <c r="K2" s="47"/>
      <c r="L2" s="54"/>
      <c r="M2" s="53"/>
      <c r="N2" s="48"/>
      <c r="O2" s="48">
        <f>H2*L2</f>
        <v>0</v>
      </c>
      <c r="P2" s="47"/>
      <c r="Q2" s="107">
        <f>SUM(O2:O5)</f>
        <v>0</v>
      </c>
    </row>
    <row r="3" spans="1:17" ht="21" customHeight="1" x14ac:dyDescent="0.2">
      <c r="A3" s="98"/>
      <c r="B3" s="10">
        <v>2</v>
      </c>
      <c r="C3" s="101"/>
      <c r="D3" s="84" t="s">
        <v>8</v>
      </c>
      <c r="E3" s="94" t="s">
        <v>108</v>
      </c>
      <c r="F3" s="68" t="s">
        <v>7</v>
      </c>
      <c r="G3" s="55">
        <v>360</v>
      </c>
      <c r="H3" s="44">
        <f t="shared" ref="H3:H5" si="0">G3*500</f>
        <v>180000</v>
      </c>
      <c r="I3" s="45" t="s">
        <v>91</v>
      </c>
      <c r="J3" s="47"/>
      <c r="K3" s="47"/>
      <c r="L3" s="54"/>
      <c r="M3" s="53"/>
      <c r="N3" s="48"/>
      <c r="O3" s="48">
        <f t="shared" ref="O3:O5" si="1">H3*L3</f>
        <v>0</v>
      </c>
      <c r="P3" s="47"/>
      <c r="Q3" s="107"/>
    </row>
    <row r="4" spans="1:17" ht="21" customHeight="1" x14ac:dyDescent="0.2">
      <c r="A4" s="98"/>
      <c r="B4" s="10">
        <v>3</v>
      </c>
      <c r="C4" s="101"/>
      <c r="D4" s="84"/>
      <c r="E4" s="94"/>
      <c r="F4" s="68" t="s">
        <v>9</v>
      </c>
      <c r="G4" s="55">
        <v>10</v>
      </c>
      <c r="H4" s="44">
        <f>G4*1000</f>
        <v>10000</v>
      </c>
      <c r="I4" s="45" t="s">
        <v>91</v>
      </c>
      <c r="J4" s="47"/>
      <c r="K4" s="47"/>
      <c r="L4" s="54"/>
      <c r="M4" s="53"/>
      <c r="N4" s="48"/>
      <c r="O4" s="48">
        <f t="shared" si="1"/>
        <v>0</v>
      </c>
      <c r="P4" s="47"/>
      <c r="Q4" s="107"/>
    </row>
    <row r="5" spans="1:17" ht="24" x14ac:dyDescent="0.2">
      <c r="A5" s="99"/>
      <c r="B5" s="10">
        <v>4</v>
      </c>
      <c r="C5" s="102"/>
      <c r="D5" s="66" t="s">
        <v>10</v>
      </c>
      <c r="E5" s="68"/>
      <c r="F5" s="68" t="s">
        <v>11</v>
      </c>
      <c r="G5" s="55">
        <v>280</v>
      </c>
      <c r="H5" s="44">
        <f t="shared" si="0"/>
        <v>140000</v>
      </c>
      <c r="I5" s="45" t="s">
        <v>91</v>
      </c>
      <c r="J5" s="47"/>
      <c r="K5" s="47"/>
      <c r="L5" s="54"/>
      <c r="M5" s="53"/>
      <c r="N5" s="48"/>
      <c r="O5" s="48">
        <f t="shared" si="1"/>
        <v>0</v>
      </c>
      <c r="P5" s="47"/>
      <c r="Q5" s="107"/>
    </row>
    <row r="6" spans="1:17" x14ac:dyDescent="0.2">
      <c r="A6" s="95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96"/>
    </row>
    <row r="7" spans="1:17" ht="12" customHeight="1" x14ac:dyDescent="0.2">
      <c r="A7" s="97">
        <v>2</v>
      </c>
      <c r="B7" s="11">
        <v>1</v>
      </c>
      <c r="C7" s="100" t="s">
        <v>57</v>
      </c>
      <c r="D7" s="2" t="s">
        <v>13</v>
      </c>
      <c r="E7" s="68"/>
      <c r="F7" s="32" t="s">
        <v>7</v>
      </c>
      <c r="G7" s="55">
        <v>6700</v>
      </c>
      <c r="H7" s="44">
        <f>G7*500</f>
        <v>3350000</v>
      </c>
      <c r="I7" s="45" t="s">
        <v>91</v>
      </c>
      <c r="J7" s="47"/>
      <c r="K7" s="47"/>
      <c r="L7" s="54"/>
      <c r="M7" s="53"/>
      <c r="N7" s="48"/>
      <c r="O7" s="48">
        <f>H7*L7</f>
        <v>0</v>
      </c>
      <c r="P7" s="47"/>
      <c r="Q7" s="107">
        <f>SUM(O7:O10)</f>
        <v>0</v>
      </c>
    </row>
    <row r="8" spans="1:17" ht="28.5" customHeight="1" x14ac:dyDescent="0.2">
      <c r="A8" s="98"/>
      <c r="B8" s="11">
        <v>2</v>
      </c>
      <c r="C8" s="101"/>
      <c r="D8" s="84" t="s">
        <v>14</v>
      </c>
      <c r="E8" s="103" t="s">
        <v>110</v>
      </c>
      <c r="F8" s="32" t="s">
        <v>7</v>
      </c>
      <c r="G8" s="55">
        <v>5880</v>
      </c>
      <c r="H8" s="44">
        <f t="shared" ref="H8:H10" si="2">G8*500</f>
        <v>2940000</v>
      </c>
      <c r="I8" s="45" t="s">
        <v>91</v>
      </c>
      <c r="J8" s="47"/>
      <c r="K8" s="47"/>
      <c r="L8" s="54"/>
      <c r="M8" s="53"/>
      <c r="N8" s="48"/>
      <c r="O8" s="48">
        <f t="shared" ref="O8:O10" si="3">H8*L8</f>
        <v>0</v>
      </c>
      <c r="P8" s="47"/>
      <c r="Q8" s="107"/>
    </row>
    <row r="9" spans="1:17" ht="28.5" customHeight="1" x14ac:dyDescent="0.2">
      <c r="A9" s="98"/>
      <c r="B9" s="11">
        <v>3</v>
      </c>
      <c r="C9" s="101"/>
      <c r="D9" s="84"/>
      <c r="E9" s="103"/>
      <c r="F9" s="32" t="s">
        <v>9</v>
      </c>
      <c r="G9" s="55">
        <v>540</v>
      </c>
      <c r="H9" s="44">
        <f>G9*1000</f>
        <v>540000</v>
      </c>
      <c r="I9" s="45" t="s">
        <v>91</v>
      </c>
      <c r="J9" s="47"/>
      <c r="K9" s="47"/>
      <c r="L9" s="54"/>
      <c r="M9" s="53"/>
      <c r="N9" s="48"/>
      <c r="O9" s="48">
        <f t="shared" si="3"/>
        <v>0</v>
      </c>
      <c r="P9" s="47"/>
      <c r="Q9" s="107"/>
    </row>
    <row r="10" spans="1:17" ht="24" x14ac:dyDescent="0.2">
      <c r="A10" s="99"/>
      <c r="B10" s="11">
        <v>4</v>
      </c>
      <c r="C10" s="102"/>
      <c r="D10" s="66" t="s">
        <v>10</v>
      </c>
      <c r="E10" s="68"/>
      <c r="F10" s="32" t="s">
        <v>11</v>
      </c>
      <c r="G10" s="55">
        <v>280</v>
      </c>
      <c r="H10" s="44">
        <f t="shared" si="2"/>
        <v>140000</v>
      </c>
      <c r="I10" s="45" t="s">
        <v>91</v>
      </c>
      <c r="J10" s="47"/>
      <c r="K10" s="47"/>
      <c r="L10" s="54"/>
      <c r="M10" s="53"/>
      <c r="N10" s="48"/>
      <c r="O10" s="48">
        <f t="shared" si="3"/>
        <v>0</v>
      </c>
      <c r="P10" s="47"/>
      <c r="Q10" s="107"/>
    </row>
    <row r="11" spans="1:17" x14ac:dyDescent="0.2">
      <c r="A11" s="95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96"/>
    </row>
    <row r="12" spans="1:17" ht="15" customHeight="1" x14ac:dyDescent="0.2">
      <c r="A12" s="97">
        <v>3</v>
      </c>
      <c r="B12" s="12">
        <v>1</v>
      </c>
      <c r="C12" s="100" t="s">
        <v>58</v>
      </c>
      <c r="D12" s="84" t="s">
        <v>6</v>
      </c>
      <c r="E12" s="115"/>
      <c r="F12" s="32" t="s">
        <v>7</v>
      </c>
      <c r="G12" s="55">
        <v>7950</v>
      </c>
      <c r="H12" s="44">
        <f>G12*500</f>
        <v>3975000</v>
      </c>
      <c r="I12" s="45" t="s">
        <v>91</v>
      </c>
      <c r="J12" s="47"/>
      <c r="K12" s="47"/>
      <c r="L12" s="54"/>
      <c r="M12" s="53"/>
      <c r="N12" s="48"/>
      <c r="O12" s="48">
        <f>H12*L12</f>
        <v>0</v>
      </c>
      <c r="P12" s="47"/>
      <c r="Q12" s="107">
        <f>SUM(O12:O16)</f>
        <v>0</v>
      </c>
    </row>
    <row r="13" spans="1:17" x14ac:dyDescent="0.2">
      <c r="A13" s="98"/>
      <c r="B13" s="12">
        <v>2</v>
      </c>
      <c r="C13" s="101"/>
      <c r="D13" s="84"/>
      <c r="E13" s="115"/>
      <c r="F13" s="32" t="s">
        <v>9</v>
      </c>
      <c r="G13" s="55">
        <v>740</v>
      </c>
      <c r="H13" s="44">
        <f>G13*1000</f>
        <v>740000</v>
      </c>
      <c r="I13" s="45" t="s">
        <v>91</v>
      </c>
      <c r="J13" s="47"/>
      <c r="K13" s="47"/>
      <c r="L13" s="54"/>
      <c r="M13" s="53"/>
      <c r="N13" s="48"/>
      <c r="O13" s="48">
        <f t="shared" ref="O13:O16" si="4">H13*L13</f>
        <v>0</v>
      </c>
      <c r="P13" s="47"/>
      <c r="Q13" s="107"/>
    </row>
    <row r="14" spans="1:17" ht="20.25" customHeight="1" x14ac:dyDescent="0.2">
      <c r="A14" s="98"/>
      <c r="B14" s="12">
        <v>3</v>
      </c>
      <c r="C14" s="101"/>
      <c r="D14" s="84" t="s">
        <v>15</v>
      </c>
      <c r="E14" s="103" t="s">
        <v>111</v>
      </c>
      <c r="F14" s="32" t="s">
        <v>7</v>
      </c>
      <c r="G14" s="55">
        <v>5110</v>
      </c>
      <c r="H14" s="44">
        <f>G14*500</f>
        <v>2555000</v>
      </c>
      <c r="I14" s="45" t="s">
        <v>91</v>
      </c>
      <c r="J14" s="47"/>
      <c r="K14" s="47"/>
      <c r="L14" s="54"/>
      <c r="M14" s="53"/>
      <c r="N14" s="48"/>
      <c r="O14" s="48">
        <f t="shared" si="4"/>
        <v>0</v>
      </c>
      <c r="P14" s="47"/>
      <c r="Q14" s="107"/>
    </row>
    <row r="15" spans="1:17" ht="20.25" customHeight="1" x14ac:dyDescent="0.2">
      <c r="A15" s="98"/>
      <c r="B15" s="12">
        <v>4</v>
      </c>
      <c r="C15" s="101"/>
      <c r="D15" s="84"/>
      <c r="E15" s="103"/>
      <c r="F15" s="32" t="s">
        <v>9</v>
      </c>
      <c r="G15" s="55">
        <v>325</v>
      </c>
      <c r="H15" s="44">
        <f>G15*1000</f>
        <v>325000</v>
      </c>
      <c r="I15" s="45" t="s">
        <v>91</v>
      </c>
      <c r="J15" s="47"/>
      <c r="K15" s="47"/>
      <c r="L15" s="54"/>
      <c r="M15" s="53"/>
      <c r="N15" s="48"/>
      <c r="O15" s="48">
        <f t="shared" si="4"/>
        <v>0</v>
      </c>
      <c r="P15" s="47"/>
      <c r="Q15" s="107"/>
    </row>
    <row r="16" spans="1:17" ht="24" x14ac:dyDescent="0.2">
      <c r="A16" s="99"/>
      <c r="B16" s="12">
        <v>5</v>
      </c>
      <c r="C16" s="102"/>
      <c r="D16" s="66" t="s">
        <v>10</v>
      </c>
      <c r="E16" s="68"/>
      <c r="F16" s="32" t="s">
        <v>7</v>
      </c>
      <c r="G16" s="55">
        <v>280</v>
      </c>
      <c r="H16" s="44">
        <f>G16*500</f>
        <v>140000</v>
      </c>
      <c r="I16" s="45" t="s">
        <v>91</v>
      </c>
      <c r="J16" s="47"/>
      <c r="K16" s="47"/>
      <c r="L16" s="54"/>
      <c r="M16" s="53"/>
      <c r="N16" s="48"/>
      <c r="O16" s="48">
        <f t="shared" si="4"/>
        <v>0</v>
      </c>
      <c r="P16" s="47"/>
      <c r="Q16" s="107"/>
    </row>
    <row r="17" spans="1:17" x14ac:dyDescent="0.2">
      <c r="A17" s="95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96"/>
    </row>
    <row r="18" spans="1:17" ht="39" customHeight="1" x14ac:dyDescent="0.2">
      <c r="A18" s="97">
        <v>4</v>
      </c>
      <c r="B18" s="13">
        <v>1</v>
      </c>
      <c r="C18" s="100" t="s">
        <v>62</v>
      </c>
      <c r="D18" s="110" t="s">
        <v>15</v>
      </c>
      <c r="E18" s="103" t="s">
        <v>128</v>
      </c>
      <c r="F18" s="32" t="s">
        <v>7</v>
      </c>
      <c r="G18" s="55">
        <v>3800</v>
      </c>
      <c r="H18" s="44">
        <f>G18*500</f>
        <v>1900000</v>
      </c>
      <c r="I18" s="45" t="s">
        <v>91</v>
      </c>
      <c r="J18" s="47"/>
      <c r="K18" s="47"/>
      <c r="L18" s="54"/>
      <c r="M18" s="53"/>
      <c r="N18" s="48"/>
      <c r="O18" s="48">
        <f>H18*L18</f>
        <v>0</v>
      </c>
      <c r="P18" s="47"/>
      <c r="Q18" s="107">
        <f>SUM(O18:O19)</f>
        <v>0</v>
      </c>
    </row>
    <row r="19" spans="1:17" ht="39" customHeight="1" x14ac:dyDescent="0.2">
      <c r="A19" s="99"/>
      <c r="B19" s="13">
        <v>2</v>
      </c>
      <c r="C19" s="102"/>
      <c r="D19" s="111"/>
      <c r="E19" s="103"/>
      <c r="F19" s="32" t="s">
        <v>9</v>
      </c>
      <c r="G19" s="55">
        <v>160</v>
      </c>
      <c r="H19" s="44">
        <f>G19*1000</f>
        <v>160000</v>
      </c>
      <c r="I19" s="45" t="s">
        <v>91</v>
      </c>
      <c r="J19" s="47"/>
      <c r="K19" s="47"/>
      <c r="L19" s="54"/>
      <c r="M19" s="53"/>
      <c r="N19" s="48"/>
      <c r="O19" s="48">
        <f t="shared" ref="O19" si="5">H19*L19</f>
        <v>0</v>
      </c>
      <c r="P19" s="47"/>
      <c r="Q19" s="107"/>
    </row>
    <row r="20" spans="1:17" x14ac:dyDescent="0.2">
      <c r="A20" s="95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96"/>
    </row>
    <row r="21" spans="1:17" ht="43.5" customHeight="1" x14ac:dyDescent="0.2">
      <c r="A21" s="116">
        <v>5</v>
      </c>
      <c r="B21" s="28">
        <v>1</v>
      </c>
      <c r="C21" s="100" t="s">
        <v>63</v>
      </c>
      <c r="D21" s="84" t="s">
        <v>15</v>
      </c>
      <c r="E21" s="103" t="s">
        <v>112</v>
      </c>
      <c r="F21" s="32" t="s">
        <v>16</v>
      </c>
      <c r="G21" s="55">
        <v>3000</v>
      </c>
      <c r="H21" s="44">
        <f>G21*500</f>
        <v>1500000</v>
      </c>
      <c r="I21" s="45" t="s">
        <v>91</v>
      </c>
      <c r="J21" s="47"/>
      <c r="K21" s="47"/>
      <c r="L21" s="54"/>
      <c r="M21" s="53"/>
      <c r="N21" s="48"/>
      <c r="O21" s="48">
        <f>H21*L21</f>
        <v>0</v>
      </c>
      <c r="P21" s="47"/>
      <c r="Q21" s="121">
        <f>SUM(O21:O22)</f>
        <v>0</v>
      </c>
    </row>
    <row r="22" spans="1:17" ht="43.5" customHeight="1" x14ac:dyDescent="0.2">
      <c r="A22" s="118"/>
      <c r="B22" s="28">
        <v>2</v>
      </c>
      <c r="C22" s="102"/>
      <c r="D22" s="84"/>
      <c r="E22" s="103"/>
      <c r="F22" s="32" t="s">
        <v>9</v>
      </c>
      <c r="G22" s="55">
        <v>360</v>
      </c>
      <c r="H22" s="44">
        <f>G22*1000</f>
        <v>360000</v>
      </c>
      <c r="I22" s="45" t="s">
        <v>91</v>
      </c>
      <c r="J22" s="47"/>
      <c r="K22" s="47"/>
      <c r="L22" s="54"/>
      <c r="M22" s="53"/>
      <c r="N22" s="48"/>
      <c r="O22" s="48">
        <f t="shared" ref="O22" si="6">H22*L22</f>
        <v>0</v>
      </c>
      <c r="P22" s="47"/>
      <c r="Q22" s="121"/>
    </row>
    <row r="23" spans="1:17" x14ac:dyDescent="0.2">
      <c r="A23" s="95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96"/>
    </row>
    <row r="24" spans="1:17" ht="39" customHeight="1" x14ac:dyDescent="0.2">
      <c r="A24" s="97">
        <v>6</v>
      </c>
      <c r="B24" s="14">
        <v>1</v>
      </c>
      <c r="C24" s="100" t="s">
        <v>59</v>
      </c>
      <c r="D24" s="34" t="s">
        <v>103</v>
      </c>
      <c r="E24" s="90" t="s">
        <v>17</v>
      </c>
      <c r="F24" s="32" t="s">
        <v>36</v>
      </c>
      <c r="G24" s="55">
        <v>760</v>
      </c>
      <c r="H24" s="44">
        <f>G24*500</f>
        <v>380000</v>
      </c>
      <c r="I24" s="45" t="s">
        <v>91</v>
      </c>
      <c r="J24" s="47"/>
      <c r="K24" s="47"/>
      <c r="L24" s="54"/>
      <c r="M24" s="53"/>
      <c r="N24" s="48"/>
      <c r="O24" s="48">
        <f>H24*L24</f>
        <v>0</v>
      </c>
      <c r="P24" s="47"/>
      <c r="Q24" s="107">
        <f>SUM(O24:O25)</f>
        <v>0</v>
      </c>
    </row>
    <row r="25" spans="1:17" ht="39" customHeight="1" x14ac:dyDescent="0.2">
      <c r="A25" s="99"/>
      <c r="B25" s="14">
        <v>2</v>
      </c>
      <c r="C25" s="102"/>
      <c r="D25" s="34" t="s">
        <v>104</v>
      </c>
      <c r="E25" s="91"/>
      <c r="F25" s="32"/>
      <c r="G25" s="55">
        <v>150</v>
      </c>
      <c r="H25" s="44">
        <v>150</v>
      </c>
      <c r="I25" s="45" t="s">
        <v>92</v>
      </c>
      <c r="J25" s="47"/>
      <c r="K25" s="47"/>
      <c r="L25" s="53"/>
      <c r="M25" s="54"/>
      <c r="N25" s="48"/>
      <c r="O25" s="48">
        <f>H25*M25</f>
        <v>0</v>
      </c>
      <c r="P25" s="47"/>
      <c r="Q25" s="107"/>
    </row>
    <row r="26" spans="1:17" x14ac:dyDescent="0.2">
      <c r="A26" s="95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96"/>
    </row>
    <row r="27" spans="1:17" ht="39" customHeight="1" x14ac:dyDescent="0.2">
      <c r="A27" s="97">
        <v>7</v>
      </c>
      <c r="B27" s="15">
        <v>1</v>
      </c>
      <c r="C27" s="100" t="s">
        <v>60</v>
      </c>
      <c r="D27" s="34" t="s">
        <v>103</v>
      </c>
      <c r="E27" s="104" t="s">
        <v>19</v>
      </c>
      <c r="F27" s="73" t="s">
        <v>36</v>
      </c>
      <c r="G27" s="55">
        <v>5000</v>
      </c>
      <c r="H27" s="44">
        <f>G27*500</f>
        <v>2500000</v>
      </c>
      <c r="I27" s="45" t="s">
        <v>91</v>
      </c>
      <c r="J27" s="47"/>
      <c r="K27" s="47"/>
      <c r="L27" s="54"/>
      <c r="M27" s="53"/>
      <c r="N27" s="48"/>
      <c r="O27" s="48">
        <f>H27*L27</f>
        <v>0</v>
      </c>
      <c r="P27" s="47"/>
      <c r="Q27" s="107">
        <f>SUM(O27:O28)</f>
        <v>0</v>
      </c>
    </row>
    <row r="28" spans="1:17" ht="39" customHeight="1" x14ac:dyDescent="0.2">
      <c r="A28" s="99"/>
      <c r="B28" s="15">
        <v>2</v>
      </c>
      <c r="C28" s="102"/>
      <c r="D28" s="34" t="s">
        <v>104</v>
      </c>
      <c r="E28" s="105"/>
      <c r="F28" s="32"/>
      <c r="G28" s="55">
        <v>800</v>
      </c>
      <c r="H28" s="44">
        <v>800</v>
      </c>
      <c r="I28" s="45" t="s">
        <v>92</v>
      </c>
      <c r="J28" s="47"/>
      <c r="K28" s="47"/>
      <c r="L28" s="53"/>
      <c r="M28" s="54"/>
      <c r="N28" s="48"/>
      <c r="O28" s="48">
        <f>H28*M28</f>
        <v>0</v>
      </c>
      <c r="P28" s="47"/>
      <c r="Q28" s="107"/>
    </row>
    <row r="29" spans="1:17" x14ac:dyDescent="0.2">
      <c r="A29" s="95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96"/>
    </row>
    <row r="30" spans="1:17" ht="24" customHeight="1" x14ac:dyDescent="0.2">
      <c r="A30" s="116">
        <v>8</v>
      </c>
      <c r="B30" s="27">
        <v>1</v>
      </c>
      <c r="C30" s="100" t="s">
        <v>61</v>
      </c>
      <c r="D30" s="119" t="s">
        <v>103</v>
      </c>
      <c r="E30" s="103" t="s">
        <v>124</v>
      </c>
      <c r="F30" s="73" t="s">
        <v>36</v>
      </c>
      <c r="G30" s="55">
        <v>1000</v>
      </c>
      <c r="H30" s="44">
        <f>G30*500</f>
        <v>500000</v>
      </c>
      <c r="I30" s="45" t="s">
        <v>91</v>
      </c>
      <c r="J30" s="47"/>
      <c r="K30" s="47"/>
      <c r="L30" s="54"/>
      <c r="M30" s="53"/>
      <c r="N30" s="48"/>
      <c r="O30" s="48">
        <f>H30*L30</f>
        <v>0</v>
      </c>
      <c r="P30" s="47"/>
      <c r="Q30" s="121">
        <f>SUM(O30:O32)</f>
        <v>0</v>
      </c>
    </row>
    <row r="31" spans="1:17" ht="18" customHeight="1" x14ac:dyDescent="0.2">
      <c r="A31" s="117"/>
      <c r="B31" s="27">
        <v>2</v>
      </c>
      <c r="C31" s="101"/>
      <c r="D31" s="120"/>
      <c r="E31" s="103"/>
      <c r="F31" s="32" t="s">
        <v>9</v>
      </c>
      <c r="G31" s="55">
        <v>200</v>
      </c>
      <c r="H31" s="44">
        <f>G31*1000</f>
        <v>200000</v>
      </c>
      <c r="I31" s="45" t="s">
        <v>91</v>
      </c>
      <c r="J31" s="47"/>
      <c r="K31" s="47"/>
      <c r="L31" s="54"/>
      <c r="M31" s="53"/>
      <c r="N31" s="48"/>
      <c r="O31" s="48">
        <f>H31*L31</f>
        <v>0</v>
      </c>
      <c r="P31" s="47"/>
      <c r="Q31" s="121"/>
    </row>
    <row r="32" spans="1:17" ht="24" x14ac:dyDescent="0.2">
      <c r="A32" s="118"/>
      <c r="B32" s="27">
        <v>3</v>
      </c>
      <c r="C32" s="102"/>
      <c r="D32" s="34" t="s">
        <v>105</v>
      </c>
      <c r="E32" s="103"/>
      <c r="F32" s="32"/>
      <c r="G32" s="74">
        <v>200</v>
      </c>
      <c r="H32" s="75">
        <v>200</v>
      </c>
      <c r="I32" s="45" t="s">
        <v>92</v>
      </c>
      <c r="J32" s="47"/>
      <c r="K32" s="47"/>
      <c r="L32" s="53"/>
      <c r="M32" s="54"/>
      <c r="N32" s="48"/>
      <c r="O32" s="48">
        <f>H32*M32</f>
        <v>0</v>
      </c>
      <c r="P32" s="47"/>
      <c r="Q32" s="121"/>
    </row>
    <row r="33" spans="1:17" x14ac:dyDescent="0.2">
      <c r="A33" s="95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96"/>
    </row>
    <row r="34" spans="1:17" ht="36.75" customHeight="1" x14ac:dyDescent="0.2">
      <c r="A34" s="97">
        <v>9</v>
      </c>
      <c r="B34" s="29">
        <v>1</v>
      </c>
      <c r="C34" s="122" t="s">
        <v>64</v>
      </c>
      <c r="D34" s="124" t="s">
        <v>118</v>
      </c>
      <c r="E34" s="94" t="s">
        <v>117</v>
      </c>
      <c r="F34" s="32" t="s">
        <v>7</v>
      </c>
      <c r="G34" s="55">
        <v>2000</v>
      </c>
      <c r="H34" s="44">
        <f>G34*500</f>
        <v>1000000</v>
      </c>
      <c r="I34" s="45" t="s">
        <v>91</v>
      </c>
      <c r="J34" s="47"/>
      <c r="K34" s="47"/>
      <c r="L34" s="54"/>
      <c r="M34" s="53"/>
      <c r="N34" s="48"/>
      <c r="O34" s="48">
        <f>H34*L34</f>
        <v>0</v>
      </c>
      <c r="P34" s="47"/>
      <c r="Q34" s="107">
        <f>SUM(O34:O35)</f>
        <v>0</v>
      </c>
    </row>
    <row r="35" spans="1:17" ht="36.75" customHeight="1" x14ac:dyDescent="0.2">
      <c r="A35" s="99"/>
      <c r="B35" s="29">
        <v>2</v>
      </c>
      <c r="C35" s="123"/>
      <c r="D35" s="124"/>
      <c r="E35" s="94"/>
      <c r="F35" s="32" t="s">
        <v>9</v>
      </c>
      <c r="G35" s="55">
        <v>400</v>
      </c>
      <c r="H35" s="44">
        <f>G35*1000</f>
        <v>400000</v>
      </c>
      <c r="I35" s="45" t="s">
        <v>91</v>
      </c>
      <c r="J35" s="47"/>
      <c r="K35" s="47"/>
      <c r="L35" s="54"/>
      <c r="M35" s="53"/>
      <c r="N35" s="48"/>
      <c r="O35" s="48">
        <f>H35*L35</f>
        <v>0</v>
      </c>
      <c r="P35" s="47"/>
      <c r="Q35" s="107"/>
    </row>
    <row r="36" spans="1:17" x14ac:dyDescent="0.2">
      <c r="A36" s="95"/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96"/>
    </row>
    <row r="37" spans="1:17" ht="36.75" customHeight="1" x14ac:dyDescent="0.2">
      <c r="A37" s="97">
        <v>10</v>
      </c>
      <c r="B37" s="16">
        <v>1</v>
      </c>
      <c r="C37" s="122" t="s">
        <v>65</v>
      </c>
      <c r="D37" s="110" t="s">
        <v>20</v>
      </c>
      <c r="E37" s="90" t="s">
        <v>51</v>
      </c>
      <c r="F37" s="32" t="s">
        <v>7</v>
      </c>
      <c r="G37" s="55">
        <v>6000</v>
      </c>
      <c r="H37" s="44">
        <f>G37*500</f>
        <v>3000000</v>
      </c>
      <c r="I37" s="45" t="s">
        <v>91</v>
      </c>
      <c r="J37" s="47"/>
      <c r="K37" s="47"/>
      <c r="L37" s="54"/>
      <c r="M37" s="53"/>
      <c r="N37" s="48"/>
      <c r="O37" s="48">
        <f>H37*L37</f>
        <v>0</v>
      </c>
      <c r="P37" s="47"/>
      <c r="Q37" s="107">
        <f>SUM(O37:O38)</f>
        <v>0</v>
      </c>
    </row>
    <row r="38" spans="1:17" ht="36.75" customHeight="1" x14ac:dyDescent="0.2">
      <c r="A38" s="99"/>
      <c r="B38" s="16">
        <v>2</v>
      </c>
      <c r="C38" s="123"/>
      <c r="D38" s="111"/>
      <c r="E38" s="91"/>
      <c r="F38" s="32" t="s">
        <v>9</v>
      </c>
      <c r="G38" s="55">
        <v>400</v>
      </c>
      <c r="H38" s="44">
        <f>G38*1000</f>
        <v>400000</v>
      </c>
      <c r="I38" s="45" t="s">
        <v>91</v>
      </c>
      <c r="J38" s="47"/>
      <c r="K38" s="47"/>
      <c r="L38" s="54"/>
      <c r="M38" s="53"/>
      <c r="N38" s="48"/>
      <c r="O38" s="48">
        <f>H38*L38</f>
        <v>0</v>
      </c>
      <c r="P38" s="47"/>
      <c r="Q38" s="107"/>
    </row>
    <row r="39" spans="1:17" x14ac:dyDescent="0.2">
      <c r="A39" s="95"/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96"/>
    </row>
    <row r="40" spans="1:17" ht="53.25" x14ac:dyDescent="0.2">
      <c r="A40" s="65">
        <v>11</v>
      </c>
      <c r="B40" s="17">
        <v>1</v>
      </c>
      <c r="C40" s="37" t="s">
        <v>66</v>
      </c>
      <c r="D40" s="66" t="s">
        <v>20</v>
      </c>
      <c r="E40" s="68" t="s">
        <v>21</v>
      </c>
      <c r="F40" s="32" t="s">
        <v>9</v>
      </c>
      <c r="G40" s="55">
        <v>85</v>
      </c>
      <c r="H40" s="44">
        <f>G40*1000</f>
        <v>85000</v>
      </c>
      <c r="I40" s="45" t="s">
        <v>91</v>
      </c>
      <c r="J40" s="47"/>
      <c r="K40" s="47"/>
      <c r="L40" s="54"/>
      <c r="M40" s="53"/>
      <c r="N40" s="48"/>
      <c r="O40" s="48">
        <f>H40*L40</f>
        <v>0</v>
      </c>
      <c r="P40" s="47"/>
      <c r="Q40" s="51">
        <f>SUM(O40)</f>
        <v>0</v>
      </c>
    </row>
    <row r="41" spans="1:17" x14ac:dyDescent="0.2">
      <c r="A41" s="95"/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96"/>
    </row>
    <row r="42" spans="1:17" ht="40.5" customHeight="1" x14ac:dyDescent="0.2">
      <c r="A42" s="83">
        <v>12</v>
      </c>
      <c r="B42" s="18">
        <v>1</v>
      </c>
      <c r="C42" s="125" t="s">
        <v>67</v>
      </c>
      <c r="D42" s="84" t="s">
        <v>120</v>
      </c>
      <c r="E42" s="94" t="s">
        <v>122</v>
      </c>
      <c r="F42" s="68" t="s">
        <v>22</v>
      </c>
      <c r="G42" s="55">
        <v>2460</v>
      </c>
      <c r="H42" s="44">
        <f>G42*350</f>
        <v>861000</v>
      </c>
      <c r="I42" s="45" t="s">
        <v>91</v>
      </c>
      <c r="J42" s="47"/>
      <c r="K42" s="47"/>
      <c r="L42" s="54"/>
      <c r="M42" s="53"/>
      <c r="N42" s="48"/>
      <c r="O42" s="48">
        <f>H42*L42</f>
        <v>0</v>
      </c>
      <c r="P42" s="47"/>
      <c r="Q42" s="126">
        <f>SUM(O42:O43)</f>
        <v>0</v>
      </c>
    </row>
    <row r="43" spans="1:17" ht="40.5" customHeight="1" x14ac:dyDescent="0.2">
      <c r="A43" s="83"/>
      <c r="B43" s="18">
        <v>2</v>
      </c>
      <c r="C43" s="125"/>
      <c r="D43" s="84"/>
      <c r="E43" s="94"/>
      <c r="F43" s="73" t="s">
        <v>9</v>
      </c>
      <c r="G43" s="55">
        <v>10</v>
      </c>
      <c r="H43" s="44">
        <v>10000</v>
      </c>
      <c r="I43" s="45" t="s">
        <v>91</v>
      </c>
      <c r="J43" s="47"/>
      <c r="K43" s="47"/>
      <c r="L43" s="54"/>
      <c r="M43" s="53"/>
      <c r="N43" s="48"/>
      <c r="O43" s="48">
        <f>H43*L43</f>
        <v>0</v>
      </c>
      <c r="P43" s="47"/>
      <c r="Q43" s="127"/>
    </row>
    <row r="44" spans="1:17" x14ac:dyDescent="0.2">
      <c r="A44" s="95"/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96"/>
    </row>
    <row r="45" spans="1:17" ht="47.25" customHeight="1" x14ac:dyDescent="0.2">
      <c r="A45" s="97">
        <v>13</v>
      </c>
      <c r="B45" s="19">
        <v>1</v>
      </c>
      <c r="C45" s="108" t="s">
        <v>69</v>
      </c>
      <c r="D45" s="84" t="s">
        <v>70</v>
      </c>
      <c r="E45" s="94" t="s">
        <v>122</v>
      </c>
      <c r="F45" s="32" t="s">
        <v>22</v>
      </c>
      <c r="G45" s="55">
        <v>415</v>
      </c>
      <c r="H45" s="44">
        <f>G45*350</f>
        <v>145250</v>
      </c>
      <c r="I45" s="45" t="s">
        <v>91</v>
      </c>
      <c r="J45" s="47"/>
      <c r="K45" s="47"/>
      <c r="L45" s="54"/>
      <c r="M45" s="53"/>
      <c r="N45" s="48"/>
      <c r="O45" s="48">
        <f>H45*L45</f>
        <v>0</v>
      </c>
      <c r="P45" s="47"/>
      <c r="Q45" s="107">
        <f>SUM(O45:O46)</f>
        <v>0</v>
      </c>
    </row>
    <row r="46" spans="1:17" ht="47.25" customHeight="1" x14ac:dyDescent="0.2">
      <c r="A46" s="99"/>
      <c r="B46" s="19">
        <v>2</v>
      </c>
      <c r="C46" s="109"/>
      <c r="D46" s="84"/>
      <c r="E46" s="94"/>
      <c r="F46" s="32" t="s">
        <v>9</v>
      </c>
      <c r="G46" s="55">
        <v>170</v>
      </c>
      <c r="H46" s="44">
        <f>G46*1000</f>
        <v>170000</v>
      </c>
      <c r="I46" s="45" t="s">
        <v>91</v>
      </c>
      <c r="J46" s="47"/>
      <c r="K46" s="47"/>
      <c r="L46" s="54"/>
      <c r="M46" s="53"/>
      <c r="N46" s="48"/>
      <c r="O46" s="48">
        <f>H46*L46</f>
        <v>0</v>
      </c>
      <c r="P46" s="47"/>
      <c r="Q46" s="107"/>
    </row>
    <row r="47" spans="1:17" x14ac:dyDescent="0.2">
      <c r="A47" s="95"/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96"/>
    </row>
    <row r="48" spans="1:17" ht="90.75" x14ac:dyDescent="0.2">
      <c r="A48" s="65">
        <v>14</v>
      </c>
      <c r="B48" s="20">
        <v>1</v>
      </c>
      <c r="C48" s="37" t="s">
        <v>71</v>
      </c>
      <c r="D48" s="66" t="s">
        <v>70</v>
      </c>
      <c r="E48" s="69" t="s">
        <v>23</v>
      </c>
      <c r="F48" s="32" t="s">
        <v>9</v>
      </c>
      <c r="G48" s="55">
        <v>580</v>
      </c>
      <c r="H48" s="44">
        <f>G48*1000</f>
        <v>580000</v>
      </c>
      <c r="I48" s="45" t="s">
        <v>91</v>
      </c>
      <c r="J48" s="47"/>
      <c r="K48" s="47"/>
      <c r="L48" s="54"/>
      <c r="M48" s="53"/>
      <c r="N48" s="48"/>
      <c r="O48" s="48">
        <f>H48*L48</f>
        <v>0</v>
      </c>
      <c r="P48" s="47"/>
      <c r="Q48" s="51">
        <f>SUM(O48)</f>
        <v>0</v>
      </c>
    </row>
    <row r="49" spans="1:17" x14ac:dyDescent="0.2">
      <c r="A49" s="95"/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96"/>
    </row>
    <row r="50" spans="1:17" ht="91.5" customHeight="1" x14ac:dyDescent="0.2">
      <c r="A50" s="65">
        <v>15</v>
      </c>
      <c r="B50" s="21">
        <v>1</v>
      </c>
      <c r="C50" s="37" t="s">
        <v>73</v>
      </c>
      <c r="D50" s="66" t="s">
        <v>70</v>
      </c>
      <c r="E50" s="70" t="s">
        <v>46</v>
      </c>
      <c r="F50" s="32" t="s">
        <v>9</v>
      </c>
      <c r="G50" s="55">
        <v>2020</v>
      </c>
      <c r="H50" s="44">
        <f>G50*1000</f>
        <v>2020000</v>
      </c>
      <c r="I50" s="45" t="s">
        <v>91</v>
      </c>
      <c r="J50" s="47"/>
      <c r="K50" s="47"/>
      <c r="L50" s="54"/>
      <c r="M50" s="53"/>
      <c r="N50" s="48"/>
      <c r="O50" s="48">
        <f>H50*L50</f>
        <v>0</v>
      </c>
      <c r="P50" s="47"/>
      <c r="Q50" s="51">
        <f>SUM(O50)</f>
        <v>0</v>
      </c>
    </row>
    <row r="51" spans="1:17" x14ac:dyDescent="0.2">
      <c r="A51" s="95"/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96"/>
    </row>
    <row r="52" spans="1:17" ht="38.25" customHeight="1" x14ac:dyDescent="0.2">
      <c r="A52" s="97">
        <v>16</v>
      </c>
      <c r="B52" s="22">
        <v>1</v>
      </c>
      <c r="C52" s="108" t="s">
        <v>68</v>
      </c>
      <c r="D52" s="110" t="s">
        <v>72</v>
      </c>
      <c r="E52" s="112" t="s">
        <v>46</v>
      </c>
      <c r="F52" s="32" t="s">
        <v>22</v>
      </c>
      <c r="G52" s="55">
        <v>1440</v>
      </c>
      <c r="H52" s="44">
        <f>G52*350</f>
        <v>504000</v>
      </c>
      <c r="I52" s="45" t="s">
        <v>91</v>
      </c>
      <c r="J52" s="47"/>
      <c r="K52" s="47"/>
      <c r="L52" s="54"/>
      <c r="M52" s="53"/>
      <c r="N52" s="48"/>
      <c r="O52" s="48">
        <f>H52*L52</f>
        <v>0</v>
      </c>
      <c r="P52" s="47"/>
      <c r="Q52" s="107">
        <f>SUM(O52:O53)</f>
        <v>0</v>
      </c>
    </row>
    <row r="53" spans="1:17" ht="38.25" customHeight="1" x14ac:dyDescent="0.2">
      <c r="A53" s="99"/>
      <c r="B53" s="22">
        <v>2</v>
      </c>
      <c r="C53" s="109"/>
      <c r="D53" s="111"/>
      <c r="E53" s="113"/>
      <c r="F53" s="32" t="s">
        <v>99</v>
      </c>
      <c r="G53" s="55">
        <v>270</v>
      </c>
      <c r="H53" s="44">
        <f>G53*1000</f>
        <v>270000</v>
      </c>
      <c r="I53" s="45" t="s">
        <v>91</v>
      </c>
      <c r="J53" s="47"/>
      <c r="K53" s="47"/>
      <c r="L53" s="54"/>
      <c r="M53" s="53"/>
      <c r="N53" s="48"/>
      <c r="O53" s="48">
        <f>H53*L53</f>
        <v>0</v>
      </c>
      <c r="P53" s="47"/>
      <c r="Q53" s="107"/>
    </row>
    <row r="54" spans="1:17" x14ac:dyDescent="0.2">
      <c r="A54" s="95"/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96"/>
    </row>
    <row r="55" spans="1:17" ht="119.25" customHeight="1" x14ac:dyDescent="0.2">
      <c r="A55" s="65">
        <v>17</v>
      </c>
      <c r="B55" s="23">
        <v>1</v>
      </c>
      <c r="C55" s="37" t="s">
        <v>78</v>
      </c>
      <c r="D55" s="66" t="s">
        <v>77</v>
      </c>
      <c r="E55" s="36" t="s">
        <v>26</v>
      </c>
      <c r="F55" s="32" t="s">
        <v>27</v>
      </c>
      <c r="G55" s="55">
        <v>610</v>
      </c>
      <c r="H55" s="44">
        <f>G55*500</f>
        <v>305000</v>
      </c>
      <c r="I55" s="45" t="s">
        <v>91</v>
      </c>
      <c r="J55" s="47"/>
      <c r="K55" s="47"/>
      <c r="L55" s="54"/>
      <c r="M55" s="53"/>
      <c r="N55" s="48"/>
      <c r="O55" s="48">
        <f>H55*L55</f>
        <v>0</v>
      </c>
      <c r="P55" s="47"/>
      <c r="Q55" s="51">
        <f>SUM(O55)</f>
        <v>0</v>
      </c>
    </row>
    <row r="56" spans="1:17" x14ac:dyDescent="0.2">
      <c r="A56" s="95"/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96"/>
    </row>
    <row r="57" spans="1:17" ht="38.25" customHeight="1" x14ac:dyDescent="0.2">
      <c r="A57" s="97">
        <v>18</v>
      </c>
      <c r="B57" s="24">
        <v>1</v>
      </c>
      <c r="C57" s="108" t="s">
        <v>74</v>
      </c>
      <c r="D57" s="110" t="s">
        <v>76</v>
      </c>
      <c r="E57" s="90" t="s">
        <v>29</v>
      </c>
      <c r="F57" s="32" t="s">
        <v>30</v>
      </c>
      <c r="G57" s="55">
        <v>60</v>
      </c>
      <c r="H57" s="44">
        <f>G57*150</f>
        <v>9000</v>
      </c>
      <c r="I57" s="45" t="s">
        <v>91</v>
      </c>
      <c r="J57" s="47"/>
      <c r="K57" s="47"/>
      <c r="L57" s="54"/>
      <c r="M57" s="53"/>
      <c r="N57" s="48"/>
      <c r="O57" s="48">
        <f>H57*L57</f>
        <v>0</v>
      </c>
      <c r="P57" s="47"/>
      <c r="Q57" s="107">
        <f>SUM(O57:O58)</f>
        <v>0</v>
      </c>
    </row>
    <row r="58" spans="1:17" ht="38.25" customHeight="1" x14ac:dyDescent="0.2">
      <c r="A58" s="99"/>
      <c r="B58" s="24">
        <v>2</v>
      </c>
      <c r="C58" s="109"/>
      <c r="D58" s="111"/>
      <c r="E58" s="91"/>
      <c r="F58" s="32" t="s">
        <v>31</v>
      </c>
      <c r="G58" s="55">
        <v>830</v>
      </c>
      <c r="H58" s="44">
        <f>G58*1000</f>
        <v>830000</v>
      </c>
      <c r="I58" s="45" t="s">
        <v>91</v>
      </c>
      <c r="J58" s="47"/>
      <c r="K58" s="47"/>
      <c r="L58" s="54"/>
      <c r="M58" s="53"/>
      <c r="N58" s="48"/>
      <c r="O58" s="48">
        <f>H58*L58</f>
        <v>0</v>
      </c>
      <c r="P58" s="47"/>
      <c r="Q58" s="107"/>
    </row>
    <row r="59" spans="1:17" x14ac:dyDescent="0.2">
      <c r="A59" s="95"/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96"/>
    </row>
    <row r="60" spans="1:17" ht="36" customHeight="1" x14ac:dyDescent="0.2">
      <c r="A60" s="97">
        <v>19</v>
      </c>
      <c r="B60" s="25">
        <v>1</v>
      </c>
      <c r="C60" s="108" t="s">
        <v>75</v>
      </c>
      <c r="D60" s="110" t="s">
        <v>76</v>
      </c>
      <c r="E60" s="90" t="s">
        <v>32</v>
      </c>
      <c r="F60" s="32" t="s">
        <v>33</v>
      </c>
      <c r="G60" s="55">
        <v>300</v>
      </c>
      <c r="H60" s="44">
        <f>G60*350</f>
        <v>105000</v>
      </c>
      <c r="I60" s="45" t="s">
        <v>91</v>
      </c>
      <c r="J60" s="47"/>
      <c r="K60" s="47"/>
      <c r="L60" s="54"/>
      <c r="M60" s="53"/>
      <c r="N60" s="48"/>
      <c r="O60" s="48">
        <f>H60*L60</f>
        <v>0</v>
      </c>
      <c r="P60" s="47"/>
      <c r="Q60" s="107">
        <f>SUM(O60:O61)</f>
        <v>0</v>
      </c>
    </row>
    <row r="61" spans="1:17" ht="36" customHeight="1" x14ac:dyDescent="0.2">
      <c r="A61" s="99"/>
      <c r="B61" s="25">
        <v>2</v>
      </c>
      <c r="C61" s="109"/>
      <c r="D61" s="111"/>
      <c r="E61" s="91"/>
      <c r="F61" s="32" t="s">
        <v>9</v>
      </c>
      <c r="G61" s="55">
        <v>1790</v>
      </c>
      <c r="H61" s="44">
        <f>G61*1000</f>
        <v>1790000</v>
      </c>
      <c r="I61" s="45" t="s">
        <v>91</v>
      </c>
      <c r="J61" s="47"/>
      <c r="K61" s="47"/>
      <c r="L61" s="54"/>
      <c r="M61" s="53"/>
      <c r="N61" s="48"/>
      <c r="O61" s="48">
        <f>H61*L61</f>
        <v>0</v>
      </c>
      <c r="P61" s="47"/>
      <c r="Q61" s="107"/>
    </row>
    <row r="62" spans="1:17" x14ac:dyDescent="0.2">
      <c r="A62" s="95"/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96"/>
    </row>
    <row r="63" spans="1:17" ht="38.25" customHeight="1" x14ac:dyDescent="0.2">
      <c r="A63" s="97">
        <v>20</v>
      </c>
      <c r="B63" s="26">
        <v>1</v>
      </c>
      <c r="C63" s="108" t="s">
        <v>54</v>
      </c>
      <c r="D63" s="66" t="s">
        <v>54</v>
      </c>
      <c r="E63" s="68" t="s">
        <v>34</v>
      </c>
      <c r="F63" s="32" t="s">
        <v>35</v>
      </c>
      <c r="G63" s="55">
        <v>3120</v>
      </c>
      <c r="H63" s="44">
        <f>G63*250</f>
        <v>780000</v>
      </c>
      <c r="I63" s="45" t="s">
        <v>91</v>
      </c>
      <c r="J63" s="47"/>
      <c r="K63" s="47"/>
      <c r="L63" s="54"/>
      <c r="M63" s="53"/>
      <c r="N63" s="48"/>
      <c r="O63" s="48">
        <f>H63*L63</f>
        <v>0</v>
      </c>
      <c r="P63" s="47"/>
      <c r="Q63" s="107">
        <f>SUM(O63:O64)</f>
        <v>0</v>
      </c>
    </row>
    <row r="64" spans="1:17" ht="38.25" customHeight="1" x14ac:dyDescent="0.2">
      <c r="A64" s="99"/>
      <c r="B64" s="26">
        <v>2</v>
      </c>
      <c r="C64" s="109"/>
      <c r="D64" s="66" t="s">
        <v>54</v>
      </c>
      <c r="E64" s="68" t="s">
        <v>34</v>
      </c>
      <c r="F64" s="32" t="s">
        <v>9</v>
      </c>
      <c r="G64" s="55">
        <v>1310</v>
      </c>
      <c r="H64" s="44">
        <f>G64*1000</f>
        <v>1310000</v>
      </c>
      <c r="I64" s="45" t="s">
        <v>91</v>
      </c>
      <c r="J64" s="47"/>
      <c r="K64" s="47"/>
      <c r="L64" s="54"/>
      <c r="M64" s="53"/>
      <c r="N64" s="48"/>
      <c r="O64" s="48">
        <f>H64*L64</f>
        <v>0</v>
      </c>
      <c r="P64" s="47"/>
      <c r="Q64" s="107"/>
    </row>
    <row r="65" spans="1:17" x14ac:dyDescent="0.2">
      <c r="A65" s="95"/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96"/>
    </row>
  </sheetData>
  <mergeCells count="100">
    <mergeCell ref="A44:Q44"/>
    <mergeCell ref="A41:Q41"/>
    <mergeCell ref="A39:Q39"/>
    <mergeCell ref="A36:Q36"/>
    <mergeCell ref="Q37:Q38"/>
    <mergeCell ref="A37:A38"/>
    <mergeCell ref="C37:C38"/>
    <mergeCell ref="D37:D38"/>
    <mergeCell ref="E37:E38"/>
    <mergeCell ref="A42:A43"/>
    <mergeCell ref="C42:C43"/>
    <mergeCell ref="D42:D43"/>
    <mergeCell ref="E42:E43"/>
    <mergeCell ref="Q42:Q43"/>
    <mergeCell ref="A65:Q65"/>
    <mergeCell ref="A62:Q62"/>
    <mergeCell ref="A59:Q59"/>
    <mergeCell ref="A56:Q56"/>
    <mergeCell ref="A54:Q54"/>
    <mergeCell ref="Q57:Q58"/>
    <mergeCell ref="Q60:Q61"/>
    <mergeCell ref="Q63:Q64"/>
    <mergeCell ref="A63:A64"/>
    <mergeCell ref="C63:C64"/>
    <mergeCell ref="A60:A61"/>
    <mergeCell ref="C60:C61"/>
    <mergeCell ref="D60:D61"/>
    <mergeCell ref="E60:E61"/>
    <mergeCell ref="A57:A58"/>
    <mergeCell ref="C57:C58"/>
    <mergeCell ref="D57:D58"/>
    <mergeCell ref="E57:E58"/>
    <mergeCell ref="A20:Q20"/>
    <mergeCell ref="A23:Q23"/>
    <mergeCell ref="Q21:Q22"/>
    <mergeCell ref="A21:A22"/>
    <mergeCell ref="C21:C22"/>
    <mergeCell ref="D21:D22"/>
    <mergeCell ref="E21:E22"/>
    <mergeCell ref="Q30:Q32"/>
    <mergeCell ref="Q34:Q35"/>
    <mergeCell ref="A29:Q29"/>
    <mergeCell ref="A33:Q33"/>
    <mergeCell ref="A34:A35"/>
    <mergeCell ref="C34:C35"/>
    <mergeCell ref="D34:D35"/>
    <mergeCell ref="E34:E35"/>
    <mergeCell ref="A30:A32"/>
    <mergeCell ref="C30:C32"/>
    <mergeCell ref="D30:D31"/>
    <mergeCell ref="E30:E32"/>
    <mergeCell ref="H1:I1"/>
    <mergeCell ref="Q2:Q5"/>
    <mergeCell ref="Q7:Q10"/>
    <mergeCell ref="Q12:Q16"/>
    <mergeCell ref="Q18:Q19"/>
    <mergeCell ref="A6:Q6"/>
    <mergeCell ref="A11:Q11"/>
    <mergeCell ref="A17:Q17"/>
    <mergeCell ref="A18:A19"/>
    <mergeCell ref="C18:C19"/>
    <mergeCell ref="D18:D19"/>
    <mergeCell ref="E18:E19"/>
    <mergeCell ref="A12:A16"/>
    <mergeCell ref="C12:C16"/>
    <mergeCell ref="D12:D13"/>
    <mergeCell ref="E12:E13"/>
    <mergeCell ref="C52:C53"/>
    <mergeCell ref="D52:D53"/>
    <mergeCell ref="E52:E53"/>
    <mergeCell ref="A49:Q49"/>
    <mergeCell ref="A45:A46"/>
    <mergeCell ref="C45:C46"/>
    <mergeCell ref="D45:D46"/>
    <mergeCell ref="E45:E46"/>
    <mergeCell ref="A51:Q51"/>
    <mergeCell ref="Q52:Q53"/>
    <mergeCell ref="A52:A53"/>
    <mergeCell ref="A47:Q47"/>
    <mergeCell ref="Q45:Q46"/>
    <mergeCell ref="C27:C28"/>
    <mergeCell ref="E27:E28"/>
    <mergeCell ref="A24:A25"/>
    <mergeCell ref="C24:C25"/>
    <mergeCell ref="E24:E25"/>
    <mergeCell ref="A26:Q26"/>
    <mergeCell ref="Q24:Q25"/>
    <mergeCell ref="Q27:Q28"/>
    <mergeCell ref="A27:A28"/>
    <mergeCell ref="D14:D15"/>
    <mergeCell ref="E14:E15"/>
    <mergeCell ref="A7:A10"/>
    <mergeCell ref="C7:C10"/>
    <mergeCell ref="D8:D9"/>
    <mergeCell ref="E8:E9"/>
    <mergeCell ref="E3:E4"/>
    <mergeCell ref="A1:B1"/>
    <mergeCell ref="A2:A5"/>
    <mergeCell ref="C2:C5"/>
    <mergeCell ref="D3:D4"/>
  </mergeCells>
  <pageMargins left="0.7" right="0.7" top="0.75" bottom="0.75" header="0.3" footer="0.3"/>
  <pageSetup paperSize="8" scale="8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topLeftCell="B1" zoomScaleNormal="100" workbookViewId="0">
      <selection activeCell="A40" sqref="A40:T40"/>
    </sheetView>
  </sheetViews>
  <sheetFormatPr defaultRowHeight="12" x14ac:dyDescent="0.25"/>
  <cols>
    <col min="1" max="1" width="4.85546875" style="9" customWidth="1"/>
    <col min="2" max="2" width="5.5703125" style="9" customWidth="1"/>
    <col min="3" max="3" width="10.28515625" style="38" customWidth="1"/>
    <col min="4" max="4" width="28.28515625" style="38" customWidth="1"/>
    <col min="5" max="5" width="18.140625" style="6" customWidth="1"/>
    <col min="6" max="6" width="14.7109375" style="6" customWidth="1"/>
    <col min="7" max="7" width="24.5703125" style="6" customWidth="1"/>
    <col min="8" max="8" width="34.140625" style="6" customWidth="1"/>
    <col min="9" max="9" width="14.85546875" style="7" customWidth="1"/>
    <col min="10" max="10" width="10.140625" style="4" customWidth="1"/>
    <col min="11" max="11" width="11.28515625" style="4" customWidth="1"/>
    <col min="12" max="13" width="9.140625" style="4"/>
    <col min="14" max="14" width="10.140625" style="4" customWidth="1"/>
    <col min="15" max="15" width="12.7109375" style="4" customWidth="1"/>
    <col min="16" max="18" width="9.140625" style="4"/>
    <col min="19" max="19" width="13.42578125" style="4" customWidth="1"/>
    <col min="20" max="16384" width="9.140625" style="4"/>
  </cols>
  <sheetData>
    <row r="1" spans="1:20" ht="28.5" customHeight="1" x14ac:dyDescent="0.25">
      <c r="A1" s="93" t="s">
        <v>0</v>
      </c>
      <c r="B1" s="93"/>
      <c r="C1" s="138" t="s">
        <v>55</v>
      </c>
      <c r="D1" s="136" t="s">
        <v>1</v>
      </c>
      <c r="E1" s="93" t="s">
        <v>127</v>
      </c>
      <c r="F1" s="93"/>
      <c r="G1" s="93"/>
      <c r="H1" s="93"/>
      <c r="I1" s="114" t="s">
        <v>101</v>
      </c>
      <c r="J1" s="135" t="s">
        <v>79</v>
      </c>
      <c r="K1" s="135" t="s">
        <v>80</v>
      </c>
      <c r="L1" s="135" t="s">
        <v>81</v>
      </c>
      <c r="M1" s="135" t="s">
        <v>82</v>
      </c>
      <c r="N1" s="93" t="s">
        <v>83</v>
      </c>
      <c r="O1" s="93" t="s">
        <v>84</v>
      </c>
      <c r="P1" s="135" t="s">
        <v>87</v>
      </c>
      <c r="Q1" s="139" t="s">
        <v>88</v>
      </c>
      <c r="R1" s="135" t="s">
        <v>85</v>
      </c>
      <c r="S1" s="139" t="s">
        <v>89</v>
      </c>
      <c r="T1" s="135" t="s">
        <v>86</v>
      </c>
    </row>
    <row r="2" spans="1:20" s="1" customFormat="1" ht="28.5" customHeight="1" x14ac:dyDescent="0.25">
      <c r="A2" s="93"/>
      <c r="B2" s="93"/>
      <c r="C2" s="138"/>
      <c r="D2" s="137"/>
      <c r="E2" s="30" t="s">
        <v>2</v>
      </c>
      <c r="F2" s="30" t="s">
        <v>3</v>
      </c>
      <c r="G2" s="30" t="s">
        <v>4</v>
      </c>
      <c r="H2" s="30" t="s">
        <v>5</v>
      </c>
      <c r="I2" s="114"/>
      <c r="J2" s="135"/>
      <c r="K2" s="135"/>
      <c r="L2" s="135"/>
      <c r="M2" s="135"/>
      <c r="N2" s="93"/>
      <c r="O2" s="93"/>
      <c r="P2" s="135"/>
      <c r="Q2" s="140"/>
      <c r="R2" s="135"/>
      <c r="S2" s="140"/>
      <c r="T2" s="135"/>
    </row>
    <row r="3" spans="1:20" s="3" customFormat="1" ht="48" x14ac:dyDescent="0.25">
      <c r="A3" s="83">
        <v>1</v>
      </c>
      <c r="B3" s="10">
        <v>1</v>
      </c>
      <c r="C3" s="130" t="s">
        <v>56</v>
      </c>
      <c r="D3" s="2" t="s">
        <v>6</v>
      </c>
      <c r="E3" s="32"/>
      <c r="F3" s="32" t="s">
        <v>7</v>
      </c>
      <c r="G3" s="73" t="s">
        <v>107</v>
      </c>
      <c r="H3" s="32"/>
      <c r="I3" s="55">
        <v>500</v>
      </c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</row>
    <row r="4" spans="1:20" s="3" customFormat="1" ht="39" customHeight="1" x14ac:dyDescent="0.25">
      <c r="A4" s="83"/>
      <c r="B4" s="10">
        <v>2</v>
      </c>
      <c r="C4" s="130"/>
      <c r="D4" s="84" t="s">
        <v>8</v>
      </c>
      <c r="E4" s="94" t="s">
        <v>108</v>
      </c>
      <c r="F4" s="32" t="s">
        <v>7</v>
      </c>
      <c r="G4" s="103" t="s">
        <v>109</v>
      </c>
      <c r="H4" s="115" t="s">
        <v>40</v>
      </c>
      <c r="I4" s="55">
        <v>360</v>
      </c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</row>
    <row r="5" spans="1:20" s="3" customFormat="1" ht="39" customHeight="1" x14ac:dyDescent="0.25">
      <c r="A5" s="83"/>
      <c r="B5" s="10">
        <v>3</v>
      </c>
      <c r="C5" s="130"/>
      <c r="D5" s="84"/>
      <c r="E5" s="94"/>
      <c r="F5" s="32" t="s">
        <v>9</v>
      </c>
      <c r="G5" s="103"/>
      <c r="H5" s="115"/>
      <c r="I5" s="55">
        <v>10</v>
      </c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</row>
    <row r="6" spans="1:20" s="3" customFormat="1" ht="36" x14ac:dyDescent="0.25">
      <c r="A6" s="83"/>
      <c r="B6" s="10">
        <v>4</v>
      </c>
      <c r="C6" s="130"/>
      <c r="D6" s="64" t="s">
        <v>10</v>
      </c>
      <c r="E6" s="32"/>
      <c r="F6" s="32" t="s">
        <v>11</v>
      </c>
      <c r="G6" s="32" t="s">
        <v>12</v>
      </c>
      <c r="H6" s="32"/>
      <c r="I6" s="55">
        <v>280</v>
      </c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spans="1:20" s="3" customFormat="1" x14ac:dyDescent="0.25">
      <c r="A7" s="95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96"/>
    </row>
    <row r="8" spans="1:20" s="3" customFormat="1" ht="36" customHeight="1" x14ac:dyDescent="0.25">
      <c r="A8" s="83">
        <v>2</v>
      </c>
      <c r="B8" s="11">
        <v>1</v>
      </c>
      <c r="C8" s="130" t="s">
        <v>57</v>
      </c>
      <c r="D8" s="2" t="s">
        <v>13</v>
      </c>
      <c r="E8" s="32"/>
      <c r="F8" s="32" t="s">
        <v>7</v>
      </c>
      <c r="G8" s="73" t="s">
        <v>107</v>
      </c>
      <c r="H8" s="32"/>
      <c r="I8" s="55">
        <v>6700</v>
      </c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spans="1:20" s="3" customFormat="1" ht="34.5" customHeight="1" x14ac:dyDescent="0.25">
      <c r="A9" s="83"/>
      <c r="B9" s="11">
        <v>2</v>
      </c>
      <c r="C9" s="130"/>
      <c r="D9" s="84" t="s">
        <v>14</v>
      </c>
      <c r="E9" s="103" t="s">
        <v>110</v>
      </c>
      <c r="F9" s="32" t="s">
        <v>7</v>
      </c>
      <c r="G9" s="115" t="s">
        <v>47</v>
      </c>
      <c r="H9" s="115" t="s">
        <v>40</v>
      </c>
      <c r="I9" s="55">
        <v>5880</v>
      </c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pans="1:20" s="3" customFormat="1" ht="34.5" customHeight="1" x14ac:dyDescent="0.25">
      <c r="A10" s="83"/>
      <c r="B10" s="11">
        <v>3</v>
      </c>
      <c r="C10" s="130"/>
      <c r="D10" s="84"/>
      <c r="E10" s="103"/>
      <c r="F10" s="32" t="s">
        <v>9</v>
      </c>
      <c r="G10" s="115"/>
      <c r="H10" s="115"/>
      <c r="I10" s="55">
        <v>540</v>
      </c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</row>
    <row r="11" spans="1:20" s="3" customFormat="1" ht="60" customHeight="1" x14ac:dyDescent="0.25">
      <c r="A11" s="83"/>
      <c r="B11" s="11">
        <v>4</v>
      </c>
      <c r="C11" s="130"/>
      <c r="D11" s="64" t="s">
        <v>10</v>
      </c>
      <c r="E11" s="32"/>
      <c r="F11" s="32" t="s">
        <v>11</v>
      </c>
      <c r="G11" s="32" t="s">
        <v>12</v>
      </c>
      <c r="H11" s="32"/>
      <c r="I11" s="55">
        <v>280</v>
      </c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</row>
    <row r="12" spans="1:20" s="3" customFormat="1" x14ac:dyDescent="0.25">
      <c r="A12" s="95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96"/>
    </row>
    <row r="13" spans="1:20" s="3" customFormat="1" ht="30" customHeight="1" x14ac:dyDescent="0.25">
      <c r="A13" s="83">
        <v>3</v>
      </c>
      <c r="B13" s="12">
        <v>1</v>
      </c>
      <c r="C13" s="100" t="s">
        <v>58</v>
      </c>
      <c r="D13" s="84" t="s">
        <v>6</v>
      </c>
      <c r="E13" s="115"/>
      <c r="F13" s="32" t="s">
        <v>7</v>
      </c>
      <c r="G13" s="103" t="s">
        <v>107</v>
      </c>
      <c r="H13" s="115"/>
      <c r="I13" s="55">
        <v>7950</v>
      </c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</row>
    <row r="14" spans="1:20" s="3" customFormat="1" ht="30" customHeight="1" x14ac:dyDescent="0.25">
      <c r="A14" s="83"/>
      <c r="B14" s="12">
        <v>2</v>
      </c>
      <c r="C14" s="101"/>
      <c r="D14" s="84"/>
      <c r="E14" s="115"/>
      <c r="F14" s="32" t="s">
        <v>9</v>
      </c>
      <c r="G14" s="103"/>
      <c r="H14" s="115"/>
      <c r="I14" s="55">
        <v>740</v>
      </c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</row>
    <row r="15" spans="1:20" s="3" customFormat="1" ht="36.75" customHeight="1" x14ac:dyDescent="0.25">
      <c r="A15" s="83"/>
      <c r="B15" s="12">
        <v>3</v>
      </c>
      <c r="C15" s="101"/>
      <c r="D15" s="84" t="s">
        <v>15</v>
      </c>
      <c r="E15" s="103" t="s">
        <v>111</v>
      </c>
      <c r="F15" s="32" t="s">
        <v>7</v>
      </c>
      <c r="G15" s="103" t="s">
        <v>109</v>
      </c>
      <c r="H15" s="115" t="s">
        <v>40</v>
      </c>
      <c r="I15" s="55">
        <v>5110</v>
      </c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</row>
    <row r="16" spans="1:20" s="3" customFormat="1" ht="36.75" customHeight="1" x14ac:dyDescent="0.25">
      <c r="A16" s="83"/>
      <c r="B16" s="12">
        <v>4</v>
      </c>
      <c r="C16" s="101"/>
      <c r="D16" s="84"/>
      <c r="E16" s="103"/>
      <c r="F16" s="32" t="s">
        <v>9</v>
      </c>
      <c r="G16" s="103"/>
      <c r="H16" s="115"/>
      <c r="I16" s="55">
        <v>325</v>
      </c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</row>
    <row r="17" spans="1:20" s="3" customFormat="1" ht="36" x14ac:dyDescent="0.25">
      <c r="A17" s="83"/>
      <c r="B17" s="12">
        <v>5</v>
      </c>
      <c r="C17" s="102"/>
      <c r="D17" s="64" t="s">
        <v>10</v>
      </c>
      <c r="E17" s="32"/>
      <c r="F17" s="32" t="s">
        <v>7</v>
      </c>
      <c r="G17" s="32" t="s">
        <v>12</v>
      </c>
      <c r="H17" s="32"/>
      <c r="I17" s="55">
        <v>280</v>
      </c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</row>
    <row r="18" spans="1:20" s="3" customFormat="1" x14ac:dyDescent="0.25">
      <c r="A18" s="95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96"/>
    </row>
    <row r="19" spans="1:20" s="3" customFormat="1" ht="38.25" customHeight="1" x14ac:dyDescent="0.25">
      <c r="A19" s="83">
        <v>4</v>
      </c>
      <c r="B19" s="13">
        <v>1</v>
      </c>
      <c r="C19" s="100" t="s">
        <v>62</v>
      </c>
      <c r="D19" s="84" t="s">
        <v>15</v>
      </c>
      <c r="E19" s="103" t="s">
        <v>128</v>
      </c>
      <c r="F19" s="32" t="s">
        <v>7</v>
      </c>
      <c r="G19" s="115" t="s">
        <v>47</v>
      </c>
      <c r="H19" s="115" t="s">
        <v>40</v>
      </c>
      <c r="I19" s="55">
        <v>3800</v>
      </c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</row>
    <row r="20" spans="1:20" s="3" customFormat="1" ht="38.25" customHeight="1" x14ac:dyDescent="0.25">
      <c r="A20" s="83"/>
      <c r="B20" s="13">
        <v>2</v>
      </c>
      <c r="C20" s="102"/>
      <c r="D20" s="84"/>
      <c r="E20" s="103"/>
      <c r="F20" s="32" t="s">
        <v>9</v>
      </c>
      <c r="G20" s="115"/>
      <c r="H20" s="115"/>
      <c r="I20" s="55">
        <v>160</v>
      </c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</row>
    <row r="21" spans="1:20" s="3" customFormat="1" x14ac:dyDescent="0.25">
      <c r="A21" s="95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96"/>
    </row>
    <row r="22" spans="1:20" s="3" customFormat="1" ht="39" customHeight="1" x14ac:dyDescent="0.25">
      <c r="A22" s="89">
        <v>5</v>
      </c>
      <c r="B22" s="28">
        <v>1</v>
      </c>
      <c r="C22" s="100" t="s">
        <v>63</v>
      </c>
      <c r="D22" s="84" t="s">
        <v>15</v>
      </c>
      <c r="E22" s="103" t="s">
        <v>112</v>
      </c>
      <c r="F22" s="32" t="s">
        <v>16</v>
      </c>
      <c r="G22" s="103" t="s">
        <v>113</v>
      </c>
      <c r="H22" s="115" t="s">
        <v>41</v>
      </c>
      <c r="I22" s="55">
        <v>3000</v>
      </c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</row>
    <row r="23" spans="1:20" s="3" customFormat="1" ht="39" customHeight="1" x14ac:dyDescent="0.25">
      <c r="A23" s="89"/>
      <c r="B23" s="28">
        <v>2</v>
      </c>
      <c r="C23" s="102"/>
      <c r="D23" s="84"/>
      <c r="E23" s="103"/>
      <c r="F23" s="32" t="s">
        <v>9</v>
      </c>
      <c r="G23" s="103"/>
      <c r="H23" s="115"/>
      <c r="I23" s="55">
        <v>360</v>
      </c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</row>
    <row r="24" spans="1:20" s="3" customFormat="1" x14ac:dyDescent="0.25">
      <c r="A24" s="95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96"/>
    </row>
    <row r="25" spans="1:20" s="3" customFormat="1" ht="39.75" customHeight="1" x14ac:dyDescent="0.25">
      <c r="A25" s="83">
        <v>6</v>
      </c>
      <c r="B25" s="14">
        <v>1</v>
      </c>
      <c r="C25" s="100" t="s">
        <v>59</v>
      </c>
      <c r="D25" s="34" t="s">
        <v>103</v>
      </c>
      <c r="E25" s="115" t="s">
        <v>17</v>
      </c>
      <c r="F25" s="32" t="s">
        <v>36</v>
      </c>
      <c r="G25" s="103" t="s">
        <v>114</v>
      </c>
      <c r="H25" s="103" t="s">
        <v>125</v>
      </c>
      <c r="I25" s="55">
        <v>760</v>
      </c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</row>
    <row r="26" spans="1:20" s="3" customFormat="1" ht="39.75" customHeight="1" x14ac:dyDescent="0.25">
      <c r="A26" s="83"/>
      <c r="B26" s="14">
        <v>2</v>
      </c>
      <c r="C26" s="102"/>
      <c r="D26" s="34" t="s">
        <v>104</v>
      </c>
      <c r="E26" s="115"/>
      <c r="F26" s="32"/>
      <c r="G26" s="103"/>
      <c r="H26" s="103"/>
      <c r="I26" s="55">
        <v>150</v>
      </c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</row>
    <row r="27" spans="1:20" s="3" customFormat="1" x14ac:dyDescent="0.25">
      <c r="A27" s="95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96"/>
    </row>
    <row r="28" spans="1:20" s="3" customFormat="1" ht="38.25" customHeight="1" x14ac:dyDescent="0.25">
      <c r="A28" s="83">
        <v>7</v>
      </c>
      <c r="B28" s="15">
        <v>1</v>
      </c>
      <c r="C28" s="100" t="s">
        <v>60</v>
      </c>
      <c r="D28" s="34" t="s">
        <v>103</v>
      </c>
      <c r="E28" s="131" t="s">
        <v>19</v>
      </c>
      <c r="F28" s="72" t="s">
        <v>36</v>
      </c>
      <c r="G28" s="103" t="s">
        <v>115</v>
      </c>
      <c r="H28" s="103" t="s">
        <v>126</v>
      </c>
      <c r="I28" s="55">
        <v>5000</v>
      </c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</row>
    <row r="29" spans="1:20" s="3" customFormat="1" ht="38.25" customHeight="1" x14ac:dyDescent="0.25">
      <c r="A29" s="83"/>
      <c r="B29" s="15">
        <v>2</v>
      </c>
      <c r="C29" s="102"/>
      <c r="D29" s="34" t="s">
        <v>104</v>
      </c>
      <c r="E29" s="131"/>
      <c r="F29" s="32"/>
      <c r="G29" s="103"/>
      <c r="H29" s="103"/>
      <c r="I29" s="55">
        <v>800</v>
      </c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</row>
    <row r="30" spans="1:20" s="3" customFormat="1" x14ac:dyDescent="0.25">
      <c r="A30" s="95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96"/>
    </row>
    <row r="31" spans="1:20" s="3" customFormat="1" ht="22.5" customHeight="1" x14ac:dyDescent="0.25">
      <c r="A31" s="89">
        <v>8</v>
      </c>
      <c r="B31" s="27">
        <v>1</v>
      </c>
      <c r="C31" s="100" t="s">
        <v>61</v>
      </c>
      <c r="D31" s="119" t="s">
        <v>103</v>
      </c>
      <c r="E31" s="103" t="s">
        <v>124</v>
      </c>
      <c r="F31" s="72" t="s">
        <v>36</v>
      </c>
      <c r="G31" s="132" t="s">
        <v>116</v>
      </c>
      <c r="H31" s="115" t="s">
        <v>40</v>
      </c>
      <c r="I31" s="55">
        <v>1000</v>
      </c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</row>
    <row r="32" spans="1:20" s="3" customFormat="1" ht="22.5" customHeight="1" x14ac:dyDescent="0.25">
      <c r="A32" s="89"/>
      <c r="B32" s="27">
        <v>2</v>
      </c>
      <c r="C32" s="101"/>
      <c r="D32" s="120"/>
      <c r="E32" s="103"/>
      <c r="F32" s="32" t="s">
        <v>9</v>
      </c>
      <c r="G32" s="133"/>
      <c r="H32" s="115"/>
      <c r="I32" s="55">
        <v>200</v>
      </c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</row>
    <row r="33" spans="1:20" s="3" customFormat="1" ht="48" customHeight="1" x14ac:dyDescent="0.25">
      <c r="A33" s="89"/>
      <c r="B33" s="27">
        <v>3</v>
      </c>
      <c r="C33" s="102"/>
      <c r="D33" s="34" t="s">
        <v>105</v>
      </c>
      <c r="E33" s="103"/>
      <c r="F33" s="32"/>
      <c r="G33" s="134"/>
      <c r="H33" s="115"/>
      <c r="I33" s="74">
        <v>200</v>
      </c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</row>
    <row r="34" spans="1:20" s="3" customFormat="1" x14ac:dyDescent="0.25">
      <c r="A34" s="95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96"/>
    </row>
    <row r="35" spans="1:20" s="3" customFormat="1" ht="35.25" customHeight="1" x14ac:dyDescent="0.25">
      <c r="A35" s="83">
        <v>9</v>
      </c>
      <c r="B35" s="29">
        <v>1</v>
      </c>
      <c r="C35" s="122" t="s">
        <v>64</v>
      </c>
      <c r="D35" s="124" t="s">
        <v>118</v>
      </c>
      <c r="E35" s="94" t="s">
        <v>117</v>
      </c>
      <c r="F35" s="32" t="s">
        <v>7</v>
      </c>
      <c r="G35" s="115" t="s">
        <v>52</v>
      </c>
      <c r="H35" s="103" t="s">
        <v>119</v>
      </c>
      <c r="I35" s="55">
        <v>2000</v>
      </c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</row>
    <row r="36" spans="1:20" s="3" customFormat="1" ht="35.25" customHeight="1" x14ac:dyDescent="0.25">
      <c r="A36" s="83"/>
      <c r="B36" s="29">
        <v>2</v>
      </c>
      <c r="C36" s="123"/>
      <c r="D36" s="124"/>
      <c r="E36" s="94"/>
      <c r="F36" s="32" t="s">
        <v>9</v>
      </c>
      <c r="G36" s="115"/>
      <c r="H36" s="103"/>
      <c r="I36" s="55">
        <v>400</v>
      </c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</row>
    <row r="37" spans="1:20" s="3" customFormat="1" x14ac:dyDescent="0.25">
      <c r="A37" s="95"/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96"/>
    </row>
    <row r="38" spans="1:20" s="3" customFormat="1" ht="35.25" customHeight="1" x14ac:dyDescent="0.25">
      <c r="A38" s="83">
        <v>10</v>
      </c>
      <c r="B38" s="16">
        <v>1</v>
      </c>
      <c r="C38" s="122" t="s">
        <v>65</v>
      </c>
      <c r="D38" s="84" t="s">
        <v>20</v>
      </c>
      <c r="E38" s="115" t="s">
        <v>51</v>
      </c>
      <c r="F38" s="32" t="s">
        <v>7</v>
      </c>
      <c r="G38" s="115" t="s">
        <v>52</v>
      </c>
      <c r="H38" s="115" t="s">
        <v>38</v>
      </c>
      <c r="I38" s="55">
        <v>6000</v>
      </c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</row>
    <row r="39" spans="1:20" s="3" customFormat="1" ht="35.25" customHeight="1" x14ac:dyDescent="0.25">
      <c r="A39" s="83"/>
      <c r="B39" s="16">
        <v>2</v>
      </c>
      <c r="C39" s="123"/>
      <c r="D39" s="84"/>
      <c r="E39" s="115"/>
      <c r="F39" s="32" t="s">
        <v>9</v>
      </c>
      <c r="G39" s="115"/>
      <c r="H39" s="115"/>
      <c r="I39" s="55">
        <v>400</v>
      </c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</row>
    <row r="40" spans="1:20" s="3" customFormat="1" x14ac:dyDescent="0.25">
      <c r="A40" s="95"/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96"/>
    </row>
    <row r="41" spans="1:20" s="3" customFormat="1" ht="65.25" customHeight="1" x14ac:dyDescent="0.25">
      <c r="A41" s="31">
        <v>11</v>
      </c>
      <c r="B41" s="17">
        <v>1</v>
      </c>
      <c r="C41" s="37" t="s">
        <v>66</v>
      </c>
      <c r="D41" s="64" t="s">
        <v>20</v>
      </c>
      <c r="E41" s="32" t="s">
        <v>21</v>
      </c>
      <c r="F41" s="32" t="s">
        <v>9</v>
      </c>
      <c r="G41" s="32" t="s">
        <v>52</v>
      </c>
      <c r="H41" s="32" t="s">
        <v>42</v>
      </c>
      <c r="I41" s="55">
        <v>85</v>
      </c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</row>
    <row r="42" spans="1:20" s="3" customFormat="1" x14ac:dyDescent="0.25">
      <c r="A42" s="95"/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96"/>
    </row>
    <row r="43" spans="1:20" s="3" customFormat="1" ht="50.25" customHeight="1" x14ac:dyDescent="0.25">
      <c r="A43" s="83">
        <v>12</v>
      </c>
      <c r="B43" s="18">
        <v>1</v>
      </c>
      <c r="C43" s="125" t="s">
        <v>67</v>
      </c>
      <c r="D43" s="84" t="s">
        <v>120</v>
      </c>
      <c r="E43" s="94" t="s">
        <v>122</v>
      </c>
      <c r="F43" s="68" t="s">
        <v>22</v>
      </c>
      <c r="G43" s="115" t="s">
        <v>47</v>
      </c>
      <c r="H43" s="103" t="s">
        <v>121</v>
      </c>
      <c r="I43" s="55">
        <v>2460</v>
      </c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</row>
    <row r="44" spans="1:20" s="3" customFormat="1" ht="50.25" customHeight="1" x14ac:dyDescent="0.25">
      <c r="A44" s="83"/>
      <c r="B44" s="18">
        <v>2</v>
      </c>
      <c r="C44" s="125"/>
      <c r="D44" s="84"/>
      <c r="E44" s="94"/>
      <c r="F44" s="73" t="s">
        <v>9</v>
      </c>
      <c r="G44" s="115"/>
      <c r="H44" s="103"/>
      <c r="I44" s="74">
        <v>10</v>
      </c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</row>
    <row r="45" spans="1:20" s="3" customFormat="1" x14ac:dyDescent="0.25">
      <c r="A45" s="95"/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96"/>
    </row>
    <row r="46" spans="1:20" s="3" customFormat="1" ht="48" customHeight="1" x14ac:dyDescent="0.25">
      <c r="A46" s="83">
        <v>13</v>
      </c>
      <c r="B46" s="19">
        <v>1</v>
      </c>
      <c r="C46" s="108" t="s">
        <v>69</v>
      </c>
      <c r="D46" s="84" t="s">
        <v>70</v>
      </c>
      <c r="E46" s="94" t="s">
        <v>122</v>
      </c>
      <c r="F46" s="32" t="s">
        <v>22</v>
      </c>
      <c r="G46" s="115" t="s">
        <v>47</v>
      </c>
      <c r="H46" s="103" t="s">
        <v>123</v>
      </c>
      <c r="I46" s="55">
        <v>415</v>
      </c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</row>
    <row r="47" spans="1:20" s="3" customFormat="1" ht="48" customHeight="1" x14ac:dyDescent="0.25">
      <c r="A47" s="83"/>
      <c r="B47" s="19">
        <v>2</v>
      </c>
      <c r="C47" s="109"/>
      <c r="D47" s="84"/>
      <c r="E47" s="94"/>
      <c r="F47" s="32" t="s">
        <v>9</v>
      </c>
      <c r="G47" s="115"/>
      <c r="H47" s="103"/>
      <c r="I47" s="55">
        <v>170</v>
      </c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</row>
    <row r="48" spans="1:20" s="3" customFormat="1" x14ac:dyDescent="0.25">
      <c r="A48" s="95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96"/>
    </row>
    <row r="49" spans="1:20" s="3" customFormat="1" ht="90.75" x14ac:dyDescent="0.25">
      <c r="A49" s="31">
        <v>14</v>
      </c>
      <c r="B49" s="20">
        <v>1</v>
      </c>
      <c r="C49" s="37" t="s">
        <v>71</v>
      </c>
      <c r="D49" s="64" t="s">
        <v>70</v>
      </c>
      <c r="E49" s="33" t="s">
        <v>23</v>
      </c>
      <c r="F49" s="32" t="s">
        <v>9</v>
      </c>
      <c r="G49" s="32" t="s">
        <v>47</v>
      </c>
      <c r="H49" s="32" t="s">
        <v>43</v>
      </c>
      <c r="I49" s="55">
        <v>580</v>
      </c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</row>
    <row r="50" spans="1:20" s="3" customFormat="1" x14ac:dyDescent="0.25">
      <c r="A50" s="95"/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96"/>
    </row>
    <row r="51" spans="1:20" s="3" customFormat="1" ht="90.75" x14ac:dyDescent="0.25">
      <c r="A51" s="31">
        <v>15</v>
      </c>
      <c r="B51" s="21">
        <v>1</v>
      </c>
      <c r="C51" s="37" t="s">
        <v>73</v>
      </c>
      <c r="D51" s="64" t="s">
        <v>70</v>
      </c>
      <c r="E51" s="35" t="s">
        <v>46</v>
      </c>
      <c r="F51" s="32" t="s">
        <v>9</v>
      </c>
      <c r="G51" s="32" t="s">
        <v>47</v>
      </c>
      <c r="H51" s="32" t="s">
        <v>44</v>
      </c>
      <c r="I51" s="55">
        <v>2020</v>
      </c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</row>
    <row r="52" spans="1:20" s="3" customFormat="1" x14ac:dyDescent="0.25">
      <c r="A52" s="95" t="s">
        <v>100</v>
      </c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96"/>
    </row>
    <row r="53" spans="1:20" s="3" customFormat="1" ht="50.25" customHeight="1" x14ac:dyDescent="0.25">
      <c r="A53" s="83">
        <v>16</v>
      </c>
      <c r="B53" s="22">
        <v>1</v>
      </c>
      <c r="C53" s="108" t="s">
        <v>68</v>
      </c>
      <c r="D53" s="84" t="s">
        <v>72</v>
      </c>
      <c r="E53" s="129" t="s">
        <v>46</v>
      </c>
      <c r="F53" s="32" t="s">
        <v>22</v>
      </c>
      <c r="G53" s="115" t="s">
        <v>47</v>
      </c>
      <c r="H53" s="115" t="s">
        <v>44</v>
      </c>
      <c r="I53" s="55">
        <v>1440</v>
      </c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</row>
    <row r="54" spans="1:20" s="3" customFormat="1" ht="50.25" customHeight="1" x14ac:dyDescent="0.25">
      <c r="A54" s="83"/>
      <c r="B54" s="22">
        <v>2</v>
      </c>
      <c r="C54" s="109"/>
      <c r="D54" s="84"/>
      <c r="E54" s="129"/>
      <c r="F54" s="32" t="s">
        <v>24</v>
      </c>
      <c r="G54" s="115"/>
      <c r="H54" s="115"/>
      <c r="I54" s="55">
        <v>270</v>
      </c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</row>
    <row r="55" spans="1:20" s="3" customFormat="1" x14ac:dyDescent="0.25">
      <c r="A55" s="95"/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96"/>
    </row>
    <row r="56" spans="1:20" s="3" customFormat="1" ht="123" customHeight="1" x14ac:dyDescent="0.25">
      <c r="A56" s="31">
        <v>17</v>
      </c>
      <c r="B56" s="23">
        <v>1</v>
      </c>
      <c r="C56" s="37" t="s">
        <v>78</v>
      </c>
      <c r="D56" s="64" t="s">
        <v>77</v>
      </c>
      <c r="E56" s="36" t="s">
        <v>26</v>
      </c>
      <c r="F56" s="32" t="s">
        <v>27</v>
      </c>
      <c r="G56" s="32" t="s">
        <v>48</v>
      </c>
      <c r="H56" s="32" t="s">
        <v>43</v>
      </c>
      <c r="I56" s="55">
        <v>610</v>
      </c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</row>
    <row r="57" spans="1:20" s="3" customFormat="1" x14ac:dyDescent="0.25">
      <c r="A57" s="95"/>
      <c r="B57" s="106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96"/>
    </row>
    <row r="58" spans="1:20" s="3" customFormat="1" ht="61.5" customHeight="1" x14ac:dyDescent="0.25">
      <c r="A58" s="83">
        <v>18</v>
      </c>
      <c r="B58" s="24">
        <v>1</v>
      </c>
      <c r="C58" s="108" t="s">
        <v>74</v>
      </c>
      <c r="D58" s="84" t="s">
        <v>76</v>
      </c>
      <c r="E58" s="115" t="s">
        <v>29</v>
      </c>
      <c r="F58" s="32" t="s">
        <v>30</v>
      </c>
      <c r="G58" s="128" t="s">
        <v>39</v>
      </c>
      <c r="H58" s="115" t="s">
        <v>45</v>
      </c>
      <c r="I58" s="55">
        <v>60</v>
      </c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</row>
    <row r="59" spans="1:20" s="3" customFormat="1" ht="61.5" customHeight="1" x14ac:dyDescent="0.25">
      <c r="A59" s="83"/>
      <c r="B59" s="24">
        <v>2</v>
      </c>
      <c r="C59" s="109"/>
      <c r="D59" s="84"/>
      <c r="E59" s="115"/>
      <c r="F59" s="32" t="s">
        <v>31</v>
      </c>
      <c r="G59" s="128"/>
      <c r="H59" s="115"/>
      <c r="I59" s="55">
        <v>830</v>
      </c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</row>
    <row r="60" spans="1:20" s="3" customFormat="1" x14ac:dyDescent="0.25">
      <c r="A60" s="95"/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96"/>
    </row>
    <row r="61" spans="1:20" s="3" customFormat="1" ht="61.5" customHeight="1" x14ac:dyDescent="0.25">
      <c r="A61" s="83">
        <v>19</v>
      </c>
      <c r="B61" s="25">
        <v>1</v>
      </c>
      <c r="C61" s="108" t="s">
        <v>75</v>
      </c>
      <c r="D61" s="84" t="s">
        <v>76</v>
      </c>
      <c r="E61" s="115" t="s">
        <v>32</v>
      </c>
      <c r="F61" s="32" t="s">
        <v>33</v>
      </c>
      <c r="G61" s="115" t="s">
        <v>50</v>
      </c>
      <c r="H61" s="115" t="s">
        <v>45</v>
      </c>
      <c r="I61" s="55">
        <v>300</v>
      </c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</row>
    <row r="62" spans="1:20" s="3" customFormat="1" ht="61.5" customHeight="1" x14ac:dyDescent="0.25">
      <c r="A62" s="83"/>
      <c r="B62" s="25">
        <v>2</v>
      </c>
      <c r="C62" s="109"/>
      <c r="D62" s="84"/>
      <c r="E62" s="115"/>
      <c r="F62" s="32" t="s">
        <v>9</v>
      </c>
      <c r="G62" s="115"/>
      <c r="H62" s="115"/>
      <c r="I62" s="55">
        <v>1790</v>
      </c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</row>
    <row r="63" spans="1:20" s="3" customFormat="1" x14ac:dyDescent="0.25">
      <c r="A63" s="95"/>
      <c r="B63" s="106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96"/>
    </row>
    <row r="64" spans="1:20" s="3" customFormat="1" ht="39.75" customHeight="1" x14ac:dyDescent="0.25">
      <c r="A64" s="83">
        <v>20</v>
      </c>
      <c r="B64" s="26">
        <v>1</v>
      </c>
      <c r="C64" s="108" t="s">
        <v>54</v>
      </c>
      <c r="D64" s="64" t="s">
        <v>54</v>
      </c>
      <c r="E64" s="32" t="s">
        <v>34</v>
      </c>
      <c r="F64" s="32" t="s">
        <v>35</v>
      </c>
      <c r="G64" s="32" t="s">
        <v>53</v>
      </c>
      <c r="H64" s="32" t="s">
        <v>45</v>
      </c>
      <c r="I64" s="55">
        <v>3120</v>
      </c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</row>
    <row r="65" spans="1:20" s="3" customFormat="1" ht="39.75" customHeight="1" x14ac:dyDescent="0.25">
      <c r="A65" s="83"/>
      <c r="B65" s="26">
        <v>2</v>
      </c>
      <c r="C65" s="109"/>
      <c r="D65" s="64" t="s">
        <v>54</v>
      </c>
      <c r="E65" s="32" t="s">
        <v>34</v>
      </c>
      <c r="F65" s="32" t="s">
        <v>9</v>
      </c>
      <c r="G65" s="32" t="s">
        <v>53</v>
      </c>
      <c r="H65" s="32" t="s">
        <v>45</v>
      </c>
      <c r="I65" s="55">
        <v>1310</v>
      </c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</row>
    <row r="66" spans="1:20" s="3" customFormat="1" x14ac:dyDescent="0.25">
      <c r="A66" s="95"/>
      <c r="B66" s="106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96"/>
    </row>
  </sheetData>
  <mergeCells count="130">
    <mergeCell ref="C64:C65"/>
    <mergeCell ref="A1:B2"/>
    <mergeCell ref="C1:C2"/>
    <mergeCell ref="E1:H1"/>
    <mergeCell ref="I1:I2"/>
    <mergeCell ref="T1:T2"/>
    <mergeCell ref="Q1:Q2"/>
    <mergeCell ref="S1:S2"/>
    <mergeCell ref="A66:T66"/>
    <mergeCell ref="A63:T63"/>
    <mergeCell ref="A60:T60"/>
    <mergeCell ref="A57:T57"/>
    <mergeCell ref="A55:T55"/>
    <mergeCell ref="A52:T52"/>
    <mergeCell ref="A50:T50"/>
    <mergeCell ref="A48:T48"/>
    <mergeCell ref="A45:T45"/>
    <mergeCell ref="A42:T42"/>
    <mergeCell ref="A40:T40"/>
    <mergeCell ref="A37:T37"/>
    <mergeCell ref="A34:T34"/>
    <mergeCell ref="A30:T30"/>
    <mergeCell ref="A27:T27"/>
    <mergeCell ref="A24:T24"/>
    <mergeCell ref="J1:J2"/>
    <mergeCell ref="K1:K2"/>
    <mergeCell ref="L1:L2"/>
    <mergeCell ref="M1:M2"/>
    <mergeCell ref="N1:N2"/>
    <mergeCell ref="O1:O2"/>
    <mergeCell ref="P1:P2"/>
    <mergeCell ref="R1:R2"/>
    <mergeCell ref="A18:T18"/>
    <mergeCell ref="A7:T7"/>
    <mergeCell ref="A12:T12"/>
    <mergeCell ref="C8:C11"/>
    <mergeCell ref="C13:C17"/>
    <mergeCell ref="E4:E5"/>
    <mergeCell ref="G4:G5"/>
    <mergeCell ref="H4:H5"/>
    <mergeCell ref="G15:G16"/>
    <mergeCell ref="H15:H16"/>
    <mergeCell ref="G13:G14"/>
    <mergeCell ref="D4:D5"/>
    <mergeCell ref="D1:D2"/>
    <mergeCell ref="C25:C26"/>
    <mergeCell ref="C28:C29"/>
    <mergeCell ref="C31:C33"/>
    <mergeCell ref="C19:C20"/>
    <mergeCell ref="C22:C23"/>
    <mergeCell ref="E9:E10"/>
    <mergeCell ref="E22:E23"/>
    <mergeCell ref="E15:E16"/>
    <mergeCell ref="E19:E20"/>
    <mergeCell ref="E13:E14"/>
    <mergeCell ref="A21:T21"/>
    <mergeCell ref="G22:G23"/>
    <mergeCell ref="G19:G20"/>
    <mergeCell ref="H19:H20"/>
    <mergeCell ref="E28:E29"/>
    <mergeCell ref="G28:G29"/>
    <mergeCell ref="H28:H29"/>
    <mergeCell ref="D9:D10"/>
    <mergeCell ref="D13:D14"/>
    <mergeCell ref="D15:D16"/>
    <mergeCell ref="D19:D20"/>
    <mergeCell ref="D22:D23"/>
    <mergeCell ref="G31:G33"/>
    <mergeCell ref="C35:C36"/>
    <mergeCell ref="C38:C39"/>
    <mergeCell ref="C58:C59"/>
    <mergeCell ref="C61:C62"/>
    <mergeCell ref="C53:C54"/>
    <mergeCell ref="C46:C47"/>
    <mergeCell ref="E31:E33"/>
    <mergeCell ref="A38:A39"/>
    <mergeCell ref="A46:A47"/>
    <mergeCell ref="A53:A54"/>
    <mergeCell ref="A58:A59"/>
    <mergeCell ref="A61:A62"/>
    <mergeCell ref="E61:E62"/>
    <mergeCell ref="E58:E59"/>
    <mergeCell ref="D31:D32"/>
    <mergeCell ref="D35:D36"/>
    <mergeCell ref="D38:D39"/>
    <mergeCell ref="D46:D47"/>
    <mergeCell ref="D53:D54"/>
    <mergeCell ref="D58:D59"/>
    <mergeCell ref="D61:D62"/>
    <mergeCell ref="A43:A44"/>
    <mergeCell ref="C43:C44"/>
    <mergeCell ref="D43:D44"/>
    <mergeCell ref="A64:A65"/>
    <mergeCell ref="E53:E54"/>
    <mergeCell ref="G53:G54"/>
    <mergeCell ref="H53:H54"/>
    <mergeCell ref="A35:A36"/>
    <mergeCell ref="H22:H23"/>
    <mergeCell ref="A31:A33"/>
    <mergeCell ref="A3:A6"/>
    <mergeCell ref="A8:A11"/>
    <mergeCell ref="A13:A17"/>
    <mergeCell ref="A19:A20"/>
    <mergeCell ref="A22:A23"/>
    <mergeCell ref="A25:A26"/>
    <mergeCell ref="A28:A29"/>
    <mergeCell ref="H31:H33"/>
    <mergeCell ref="G9:G10"/>
    <mergeCell ref="H9:H10"/>
    <mergeCell ref="C3:C6"/>
    <mergeCell ref="E25:E26"/>
    <mergeCell ref="G25:G26"/>
    <mergeCell ref="H25:H26"/>
    <mergeCell ref="H13:H14"/>
    <mergeCell ref="G61:G62"/>
    <mergeCell ref="H61:H62"/>
    <mergeCell ref="G58:G59"/>
    <mergeCell ref="H58:H59"/>
    <mergeCell ref="E46:E47"/>
    <mergeCell ref="G46:G47"/>
    <mergeCell ref="H46:H47"/>
    <mergeCell ref="H35:H36"/>
    <mergeCell ref="E38:E39"/>
    <mergeCell ref="G38:G39"/>
    <mergeCell ref="H38:H39"/>
    <mergeCell ref="E35:E36"/>
    <mergeCell ref="G35:G36"/>
    <mergeCell ref="E43:E44"/>
    <mergeCell ref="G43:G44"/>
    <mergeCell ref="H43:H44"/>
  </mergeCells>
  <pageMargins left="0.70866141732283472" right="0.70866141732283472" top="0.74803149606299213" bottom="0.74803149606299213" header="0.31496062992125984" footer="0.31496062992125984"/>
  <pageSetup paperSize="8" scale="1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Maximalizált ár</vt:lpstr>
      <vt:lpstr>Kereskedelmi ajánlat</vt:lpstr>
      <vt:lpstr>Műszaki leírás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 Zsuzsa</dc:creator>
  <cp:lastModifiedBy>Endrédi Gábor dr.</cp:lastModifiedBy>
  <cp:lastPrinted>2017-10-26T12:14:45Z</cp:lastPrinted>
  <dcterms:created xsi:type="dcterms:W3CDTF">2017-03-06T15:14:00Z</dcterms:created>
  <dcterms:modified xsi:type="dcterms:W3CDTF">2017-11-22T11:25:03Z</dcterms:modified>
</cp:coreProperties>
</file>