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nlnaae.pte\Desktop\"/>
    </mc:Choice>
  </mc:AlternateContent>
  <bookViews>
    <workbookView xWindow="0" yWindow="0" windowWidth="24000" windowHeight="9885" activeTab="2"/>
  </bookViews>
  <sheets>
    <sheet name="Záradék" sheetId="4" r:id="rId1"/>
    <sheet name="Összesítő" sheetId="3" r:id="rId2"/>
    <sheet name="Elektromosenergia-ellátás" sheetId="2" r:id="rId3"/>
  </sheets>
  <definedNames>
    <definedName name="_xlnm.Print_Area" localSheetId="2">'Elektromosenergia-ellátás'!$A$1:$I$19</definedName>
    <definedName name="_xlnm.Print_Area" localSheetId="1">Összesítő!$A$1:$C$3</definedName>
  </definedNames>
  <calcPr calcId="162913"/>
</workbook>
</file>

<file path=xl/calcChain.xml><?xml version="1.0" encoding="utf-8"?>
<calcChain xmlns="http://schemas.openxmlformats.org/spreadsheetml/2006/main">
  <c r="H18" i="2" l="1"/>
  <c r="I18" i="2"/>
  <c r="H17" i="2"/>
  <c r="I17" i="2"/>
  <c r="H16" i="2"/>
  <c r="I16" i="2"/>
  <c r="H3" i="2"/>
  <c r="I3" i="2"/>
  <c r="H4" i="2"/>
  <c r="I4" i="2"/>
  <c r="H5" i="2"/>
  <c r="I5" i="2"/>
  <c r="H6" i="2"/>
  <c r="I6" i="2"/>
  <c r="H7" i="2"/>
  <c r="I7" i="2"/>
  <c r="H8" i="2"/>
  <c r="I8" i="2"/>
  <c r="H9" i="2"/>
  <c r="I9" i="2"/>
  <c r="H10" i="2"/>
  <c r="I10" i="2"/>
  <c r="H11" i="2"/>
  <c r="I11" i="2"/>
  <c r="H12" i="2"/>
  <c r="I12" i="2"/>
  <c r="H13" i="2"/>
  <c r="I13" i="2"/>
  <c r="I19" i="2"/>
  <c r="C2" i="3"/>
  <c r="H14" i="2"/>
  <c r="I14" i="2"/>
  <c r="H15" i="2"/>
  <c r="I15" i="2"/>
  <c r="I2" i="2"/>
  <c r="H2" i="2"/>
  <c r="H19" i="2"/>
  <c r="B2" i="3"/>
  <c r="C13" i="4"/>
  <c r="C14" i="4"/>
  <c r="C15" i="4"/>
  <c r="B3" i="3"/>
  <c r="C3" i="3"/>
  <c r="D13" i="4"/>
  <c r="D14" i="4"/>
  <c r="C16" i="4"/>
  <c r="C17" i="4"/>
</calcChain>
</file>

<file path=xl/sharedStrings.xml><?xml version="1.0" encoding="utf-8"?>
<sst xmlns="http://schemas.openxmlformats.org/spreadsheetml/2006/main" count="67" uniqueCount="52">
  <si>
    <t>Munkanem megnevezése</t>
  </si>
  <si>
    <t>Anyag összege</t>
  </si>
  <si>
    <t>Díj összege</t>
  </si>
  <si>
    <t>Ssz.</t>
  </si>
  <si>
    <t>Tételszám</t>
  </si>
  <si>
    <t>Tétel szövege</t>
  </si>
  <si>
    <t>Menny.</t>
  </si>
  <si>
    <t>Egység</t>
  </si>
  <si>
    <t>Anyag egységár</t>
  </si>
  <si>
    <t>Díj egységre</t>
  </si>
  <si>
    <t>Anyag összesen</t>
  </si>
  <si>
    <t>Díj összesen</t>
  </si>
  <si>
    <t>Munkanem összesen:</t>
  </si>
  <si>
    <t>Összesen:</t>
  </si>
  <si>
    <t xml:space="preserve">                                       </t>
  </si>
  <si>
    <t xml:space="preserve">A munka leírása:                       </t>
  </si>
  <si>
    <t xml:space="preserve">                                                                              </t>
  </si>
  <si>
    <t>Költségvetés főösszesítő</t>
  </si>
  <si>
    <t>Megnevezés</t>
  </si>
  <si>
    <t>Anyagköltség</t>
  </si>
  <si>
    <t>Díjköltség</t>
  </si>
  <si>
    <t>1. Építmény közvetlen költségei</t>
  </si>
  <si>
    <t>1.1 Közvetlen önköltség összesen</t>
  </si>
  <si>
    <t>2.1 ÁFA vetítési alap</t>
  </si>
  <si>
    <t>2.2 Áfa</t>
  </si>
  <si>
    <t>3.  A munka ára</t>
  </si>
  <si>
    <t>Aláírás</t>
  </si>
  <si>
    <t>fm</t>
  </si>
  <si>
    <t xml:space="preserve">PTE IGY Gyakorló Iskola                                                                  </t>
  </si>
  <si>
    <t xml:space="preserve">Világítás korszerűsítése                                                                </t>
  </si>
  <si>
    <t xml:space="preserve">LED lámpatestekkel                                         </t>
  </si>
  <si>
    <t>Vezetékek, kábelek és szerelvények bontása, kapcsolók leszerelése</t>
  </si>
  <si>
    <t>db</t>
  </si>
  <si>
    <t>Vezetékek, kábelek és szerelvények bontása, biztosító, elosztótábla leszerelése</t>
  </si>
  <si>
    <t>Műanyag csatorna elhelyezése előre elkészített felületre, idomdarabokkal</t>
  </si>
  <si>
    <t>Kábelszerű vezeték elehelyezése előre elkészített tartószerlezetre, 1-12 erű rézvezetővel, elágazó dobozokkal és kötésekkel, szigetelési ellenállás márásel, a szerelvényekhez csatlakozó vezetékvégek bekötése nélkül, kerezstmetszet: 0,5-2,5 mm2, PannonCom-Kábel NYM 300-500V 3x1,5 mm2, tömör rézvezetővel (MBCu)</t>
  </si>
  <si>
    <t>Kábelszerű vezeték elehelyezése előre elkészített tartószerlezetre, 1-12 erű rézvezetővel, elágazó dobozokkal és kötésekkel, szigetelési ellenállás márásel, a szerelvényekhez csatlakozó vezetékvégek bekötése nélkül, kerezstmetszet: 0,5-2,5 mm2, PannonCom-Kábel NYM 300-500V 5x1,5 mm2, tömör rézvezetővel (MBCu)</t>
  </si>
  <si>
    <t>Vezeték összekötése és bekötése készülékbe, kábelsaru nélkül, 5 vezetékszál esetén</t>
  </si>
  <si>
    <t>Összeépíthető világítási és telekommunikációs szerelvények elemei: Kapcsolóbetét elhelyezése fedéllel 103 fényeső kapcsoló</t>
  </si>
  <si>
    <t>Egyéb kézi működtetésű terheléskapcsoló elhelyezése, műanyag tokozással, 63 A-ig, 3 pólusú GAN/KK KKM0-20-6002 3 pólusú, 0-1 állsáú be-ki kapcsoló</t>
  </si>
  <si>
    <t>Főáarmköri elosztó DB rendszerű biztosíékok kiszerelése 63 A vezeték sorkapcsokkal együtt</t>
  </si>
  <si>
    <t>Főáarmköri elosztó áramköri kismegszakítók Iilka 25 sorkapcsok beépítése</t>
  </si>
  <si>
    <t>Szerelt áramköri elosztó elhelyezése, bekötése, áramvédő kapcsolóval, kismegszakítóval kompletten</t>
  </si>
  <si>
    <t>Érintésvédelmi mérés és jegyzőkönyv készítése</t>
  </si>
  <si>
    <t>mp</t>
  </si>
  <si>
    <t>Felületre szerelt lámpatest elhelyezése előre elkészített tartószerkezetre Modus LED parabola tükrös 4150 lm vagy ezzel megegyező műszaki tartalmú termék</t>
  </si>
  <si>
    <t>Elektromosenergia-ellátás, villanyszerelés</t>
  </si>
  <si>
    <t>Felületre szerelt lámpatest elhelyezése előre elkészített tartószerkezetre Tábla világító STL 136 LED csőhöz előkészítve, LED csővel kompletten vagy ezzel megegyező műszaki tartalmú termék</t>
  </si>
  <si>
    <t>Felületre szerelt lámpatest elhelyezése előre elkészített tartószerkezetre DUST PROFI LED 120 NW IP 65 5500 lm vagy ezzel megegyező műszaki tartalmú termék TORNATERMI VILÁGÍTÁS 8 m magasban szerelve</t>
  </si>
  <si>
    <t>Vezetékek, kábelek és szerelvények bontása, mindennemű fényforrás és lámpatest leszerelése</t>
  </si>
  <si>
    <t>Vészvilágítási lámpatest, mennyezetre oldalfalra 3 óra áthidalási idővel 2 W LED - 220 V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</si>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</sst>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charset val="238"/>
      <scheme val="minor"/>
    </font>
    <font>
      <sz val="12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rgb="FFFF000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0" xfId="0" applyFont="1" applyAlignment="1">
      <alignment vertical="top"/>
    </xf>
    <xf numFmtId="3" fontId="1" fillId="0" borderId="0" xfId="0" applyNumberFormat="1" applyFont="1" applyAlignment="1">
      <alignment vertical="top"/>
    </xf>
    <xf numFmtId="0" fontId="1" fillId="0" borderId="0" xfId="0" applyFont="1" applyAlignment="1">
      <alignment horizontal="left" vertical="top"/>
    </xf>
    <xf numFmtId="0" fontId="1" fillId="0" borderId="2" xfId="0" applyFont="1" applyBorder="1" applyAlignment="1">
      <alignment vertical="top"/>
    </xf>
    <xf numFmtId="3" fontId="1" fillId="0" borderId="2" xfId="0" applyNumberFormat="1" applyFont="1" applyBorder="1" applyAlignment="1">
      <alignment horizontal="right" vertical="top"/>
    </xf>
    <xf numFmtId="3" fontId="1" fillId="0" borderId="2" xfId="0" applyNumberFormat="1" applyFont="1" applyBorder="1" applyAlignment="1">
      <alignment vertical="top"/>
    </xf>
    <xf numFmtId="10" fontId="1" fillId="0" borderId="2" xfId="0" applyNumberFormat="1" applyFont="1" applyBorder="1" applyAlignment="1">
      <alignment vertical="top"/>
    </xf>
    <xf numFmtId="0" fontId="3" fillId="0" borderId="1" xfId="0" applyFont="1" applyBorder="1" applyAlignment="1">
      <alignment vertical="top" wrapText="1"/>
    </xf>
    <xf numFmtId="3" fontId="3" fillId="0" borderId="1" xfId="0" applyNumberFormat="1" applyFont="1" applyBorder="1" applyAlignment="1">
      <alignment horizontal="right" vertical="top" wrapText="1"/>
    </xf>
    <xf numFmtId="0" fontId="1" fillId="0" borderId="0" xfId="0" applyFont="1" applyAlignment="1">
      <alignment vertical="top" wrapText="1"/>
    </xf>
    <xf numFmtId="3" fontId="1" fillId="0" borderId="0" xfId="0" applyNumberFormat="1" applyFont="1" applyAlignment="1">
      <alignment vertical="top" wrapText="1"/>
    </xf>
    <xf numFmtId="3" fontId="3" fillId="0" borderId="1" xfId="0" applyNumberFormat="1" applyFont="1" applyBorder="1" applyAlignment="1">
      <alignment vertical="top" wrapText="1"/>
    </xf>
    <xf numFmtId="3" fontId="4" fillId="0" borderId="1" xfId="0" applyNumberFormat="1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right" vertical="top" wrapText="1"/>
    </xf>
    <xf numFmtId="3" fontId="4" fillId="0" borderId="1" xfId="0" applyNumberFormat="1" applyFont="1" applyBorder="1" applyAlignment="1">
      <alignment horizontal="right" vertical="top" wrapText="1"/>
    </xf>
    <xf numFmtId="0" fontId="4" fillId="0" borderId="0" xfId="0" applyFont="1" applyAlignment="1">
      <alignment vertical="top" wrapText="1"/>
    </xf>
    <xf numFmtId="3" fontId="4" fillId="0" borderId="0" xfId="0" applyNumberFormat="1" applyFont="1" applyAlignment="1">
      <alignment vertical="top" wrapText="1"/>
    </xf>
    <xf numFmtId="3" fontId="5" fillId="0" borderId="0" xfId="0" applyNumberFormat="1" applyFont="1" applyBorder="1" applyAlignment="1">
      <alignment horizontal="left" vertical="top" wrapText="1"/>
    </xf>
    <xf numFmtId="0" fontId="5" fillId="0" borderId="0" xfId="0" applyFont="1" applyBorder="1" applyAlignment="1">
      <alignment vertical="top" wrapText="1"/>
    </xf>
    <xf numFmtId="0" fontId="5" fillId="0" borderId="0" xfId="0" applyFont="1" applyAlignment="1">
      <alignment vertical="top" wrapText="1"/>
    </xf>
    <xf numFmtId="0" fontId="5" fillId="0" borderId="0" xfId="0" applyFont="1" applyAlignment="1">
      <alignment horizontal="right" vertical="top" wrapText="1"/>
    </xf>
    <xf numFmtId="3" fontId="5" fillId="0" borderId="0" xfId="0" applyNumberFormat="1" applyFont="1" applyAlignment="1">
      <alignment horizontal="right" vertical="top" wrapText="1"/>
    </xf>
    <xf numFmtId="0" fontId="6" fillId="0" borderId="0" xfId="0" applyFont="1" applyAlignment="1">
      <alignment vertical="top" wrapText="1"/>
    </xf>
    <xf numFmtId="0" fontId="4" fillId="0" borderId="1" xfId="0" applyFont="1" applyBorder="1" applyAlignment="1">
      <alignment horizontal="left" vertical="top" wrapText="1"/>
    </xf>
    <xf numFmtId="0" fontId="4" fillId="0" borderId="0" xfId="0" applyFont="1" applyBorder="1" applyAlignment="1">
      <alignment vertical="top" wrapText="1"/>
    </xf>
    <xf numFmtId="3" fontId="4" fillId="0" borderId="0" xfId="0" applyNumberFormat="1" applyFont="1" applyBorder="1" applyAlignment="1">
      <alignment vertical="top" wrapText="1"/>
    </xf>
    <xf numFmtId="0" fontId="5" fillId="0" borderId="0" xfId="0" applyFont="1" applyAlignment="1">
      <alignment horizontal="left" vertical="top" wrapText="1"/>
    </xf>
    <xf numFmtId="3" fontId="5" fillId="0" borderId="0" xfId="0" applyNumberFormat="1" applyFont="1" applyAlignment="1">
      <alignment vertical="top" wrapText="1"/>
    </xf>
    <xf numFmtId="0" fontId="1" fillId="0" borderId="0" xfId="0" applyFont="1" applyAlignment="1">
      <alignment horizontal="center" vertical="top"/>
    </xf>
    <xf numFmtId="0" fontId="2" fillId="0" borderId="0" xfId="0" applyFont="1" applyAlignment="1">
      <alignment horizontal="center" vertical="top"/>
    </xf>
    <xf numFmtId="3" fontId="1" fillId="0" borderId="3" xfId="0" applyNumberFormat="1" applyFont="1" applyBorder="1" applyAlignment="1">
      <alignment horizontal="center" vertical="top"/>
    </xf>
    <xf numFmtId="3" fontId="1" fillId="0" borderId="2" xfId="0" applyNumberFormat="1" applyFont="1" applyBorder="1" applyAlignment="1">
      <alignment horizontal="center" vertical="top"/>
    </xf>
    <xf numFmtId="3" fontId="1" fillId="0" borderId="1" xfId="0" applyNumberFormat="1" applyFont="1" applyBorder="1" applyAlignment="1">
      <alignment horizontal="center" vertical="top"/>
    </xf>
    <xf numFmtId="0" fontId="1" fillId="0" borderId="3" xfId="0" applyFont="1" applyBorder="1" applyAlignment="1">
      <alignment horizontal="center" vertical="top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25"/>
  <sheetViews>
    <sheetView zoomScaleNormal="100" zoomScaleSheetLayoutView="100" workbookViewId="0">
      <selection activeCell="C22" sqref="C22"/>
    </sheetView>
  </sheetViews>
  <sheetFormatPr defaultRowHeight="15" x14ac:dyDescent="0.25"/>
  <cols>
    <col min="1" max="1" width="36.42578125" style="1" customWidth="1"/>
    <col min="2" max="2" width="10.7109375" style="1" customWidth="1"/>
    <col min="3" max="4" width="15.7109375" style="2" customWidth="1"/>
    <col min="5" max="16384" width="9.140625" style="1"/>
  </cols>
  <sheetData>
    <row r="2" spans="1:4" x14ac:dyDescent="0.25">
      <c r="A2" s="1" t="s">
        <v>14</v>
      </c>
    </row>
    <row r="3" spans="1:4" x14ac:dyDescent="0.25">
      <c r="A3" s="1" t="s">
        <v>14</v>
      </c>
    </row>
    <row r="4" spans="1:4" x14ac:dyDescent="0.25">
      <c r="A4" s="1" t="s">
        <v>15</v>
      </c>
    </row>
    <row r="5" spans="1:4" x14ac:dyDescent="0.25">
      <c r="A5" s="3" t="s">
        <v>28</v>
      </c>
    </row>
    <row r="6" spans="1:4" x14ac:dyDescent="0.25">
      <c r="A6" s="1" t="s">
        <v>29</v>
      </c>
    </row>
    <row r="7" spans="1:4" x14ac:dyDescent="0.25">
      <c r="A7" s="1" t="s">
        <v>30</v>
      </c>
    </row>
    <row r="8" spans="1:4" x14ac:dyDescent="0.25">
      <c r="A8" s="1" t="s">
        <v>51</v>
      </c>
    </row>
    <row r="9" spans="1:4" x14ac:dyDescent="0.25">
      <c r="A9" s="1" t="s">
        <v>16</v>
      </c>
    </row>
    <row r="11" spans="1:4" x14ac:dyDescent="0.25">
      <c r="A11" s="30" t="s">
        <v>17</v>
      </c>
      <c r="B11" s="31"/>
      <c r="C11" s="31"/>
      <c r="D11" s="31"/>
    </row>
    <row r="12" spans="1:4" x14ac:dyDescent="0.25">
      <c r="A12" s="4" t="s">
        <v>18</v>
      </c>
      <c r="B12" s="4"/>
      <c r="C12" s="5" t="s">
        <v>19</v>
      </c>
      <c r="D12" s="5" t="s">
        <v>20</v>
      </c>
    </row>
    <row r="13" spans="1:4" x14ac:dyDescent="0.25">
      <c r="A13" s="4" t="s">
        <v>21</v>
      </c>
      <c r="B13" s="4"/>
      <c r="C13" s="6">
        <f>ROUND(SUM(Összesítő!B2:B2),0)</f>
        <v>0</v>
      </c>
      <c r="D13" s="6">
        <f>ROUND(SUM(Összesítő!C2:C2),0)</f>
        <v>0</v>
      </c>
    </row>
    <row r="14" spans="1:4" x14ac:dyDescent="0.25">
      <c r="A14" s="4" t="s">
        <v>22</v>
      </c>
      <c r="B14" s="4"/>
      <c r="C14" s="6">
        <f>ROUND(C13,0)</f>
        <v>0</v>
      </c>
      <c r="D14" s="6">
        <f>ROUND(D13,0)</f>
        <v>0</v>
      </c>
    </row>
    <row r="15" spans="1:4" x14ac:dyDescent="0.25">
      <c r="A15" s="1" t="s">
        <v>23</v>
      </c>
      <c r="C15" s="32">
        <f>ROUND(C14+D14,0)</f>
        <v>0</v>
      </c>
      <c r="D15" s="32"/>
    </row>
    <row r="16" spans="1:4" x14ac:dyDescent="0.25">
      <c r="A16" s="4" t="s">
        <v>24</v>
      </c>
      <c r="B16" s="7">
        <v>0.27</v>
      </c>
      <c r="C16" s="33">
        <f>ROUND(C15*B16,0)</f>
        <v>0</v>
      </c>
      <c r="D16" s="33"/>
    </row>
    <row r="17" spans="1:4" x14ac:dyDescent="0.25">
      <c r="A17" s="4" t="s">
        <v>25</v>
      </c>
      <c r="B17" s="4"/>
      <c r="C17" s="34">
        <f>ROUND(C15+C16,0)</f>
        <v>0</v>
      </c>
      <c r="D17" s="34"/>
    </row>
    <row r="21" spans="1:4" x14ac:dyDescent="0.25">
      <c r="B21" s="35" t="s">
        <v>26</v>
      </c>
      <c r="C21" s="35"/>
    </row>
    <row r="23" spans="1:4" x14ac:dyDescent="0.25">
      <c r="A23" s="3"/>
    </row>
    <row r="24" spans="1:4" x14ac:dyDescent="0.25">
      <c r="A24" s="3"/>
    </row>
    <row r="25" spans="1:4" x14ac:dyDescent="0.25">
      <c r="A25" s="3"/>
    </row>
  </sheetData>
  <mergeCells count="5">
    <mergeCell ref="A11:D11"/>
    <mergeCell ref="C15:D15"/>
    <mergeCell ref="C16:D16"/>
    <mergeCell ref="C17:D17"/>
    <mergeCell ref="B21:C21"/>
  </mergeCells>
  <pageMargins left="0.98425196850393704" right="0.98425196850393704" top="0.98425196850393704" bottom="0.98425196850393704" header="0.43307086614173229" footer="0.43307086614173229"/>
  <pageSetup paperSize="9" firstPageNumber="4294963191" orientation="portrait" useFirstPageNumber="1" r:id="rId1"/>
  <headerFooter>
    <oddHeader>&amp;R&amp;F</oddHeader>
    <oddFooter>&amp;R&amp;A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"/>
  <sheetViews>
    <sheetView zoomScaleNormal="100" zoomScaleSheetLayoutView="115" workbookViewId="0">
      <selection activeCell="C22" sqref="C22"/>
    </sheetView>
  </sheetViews>
  <sheetFormatPr defaultRowHeight="15" x14ac:dyDescent="0.25"/>
  <cols>
    <col min="1" max="1" width="36.42578125" style="10" customWidth="1"/>
    <col min="2" max="3" width="20.7109375" style="11" customWidth="1"/>
    <col min="4" max="4" width="15.5703125" style="10" customWidth="1"/>
    <col min="5" max="16384" width="9.140625" style="10"/>
  </cols>
  <sheetData>
    <row r="1" spans="1:4" s="8" customFormat="1" ht="15.75" x14ac:dyDescent="0.25">
      <c r="A1" s="8" t="s">
        <v>0</v>
      </c>
      <c r="B1" s="9" t="s">
        <v>1</v>
      </c>
      <c r="C1" s="9" t="s">
        <v>2</v>
      </c>
    </row>
    <row r="2" spans="1:4" ht="30" x14ac:dyDescent="0.25">
      <c r="A2" s="10" t="s">
        <v>46</v>
      </c>
      <c r="B2" s="11">
        <f>'Elektromosenergia-ellátás'!H19</f>
        <v>0</v>
      </c>
      <c r="C2" s="11">
        <f>'Elektromosenergia-ellátás'!I19</f>
        <v>0</v>
      </c>
    </row>
    <row r="3" spans="1:4" s="8" customFormat="1" ht="15.75" x14ac:dyDescent="0.25">
      <c r="A3" s="8" t="s">
        <v>13</v>
      </c>
      <c r="B3" s="12">
        <f>ROUND(SUM(B2:B2),0)</f>
        <v>0</v>
      </c>
      <c r="C3" s="12">
        <f>ROUND(SUM(C2:C2), 0)</f>
        <v>0</v>
      </c>
      <c r="D3" s="12"/>
    </row>
  </sheetData>
  <printOptions gridLines="1"/>
  <pageMargins left="0.98425196850393704" right="0.98425196850393704" top="0.98425196850393704" bottom="0.98425196850393704" header="0.43307086614173229" footer="0.43307086614173229"/>
  <pageSetup paperSize="9" firstPageNumber="4294963191" orientation="portrait" useFirstPageNumber="1" r:id="rId1"/>
  <headerFooter>
    <oddHeader>&amp;R&amp;F</oddHeader>
    <oddFooter>&amp;R&amp;A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9"/>
  <sheetViews>
    <sheetView tabSelected="1" zoomScaleNormal="100" zoomScaleSheetLayoutView="100" workbookViewId="0">
      <selection activeCell="C22" sqref="C22"/>
    </sheetView>
  </sheetViews>
  <sheetFormatPr defaultRowHeight="12.75" x14ac:dyDescent="0.25"/>
  <cols>
    <col min="1" max="1" width="4.28515625" style="28" customWidth="1"/>
    <col min="2" max="2" width="9.28515625" style="21" customWidth="1"/>
    <col min="3" max="3" width="36.7109375" style="21" customWidth="1"/>
    <col min="4" max="4" width="6.7109375" style="22" customWidth="1"/>
    <col min="5" max="5" width="6.7109375" style="21" customWidth="1"/>
    <col min="6" max="7" width="8.28515625" style="23" customWidth="1"/>
    <col min="8" max="8" width="13.7109375" style="23" customWidth="1"/>
    <col min="9" max="9" width="12.140625" style="23" customWidth="1"/>
    <col min="10" max="10" width="15.7109375" style="21" customWidth="1"/>
    <col min="11" max="11" width="12.85546875" style="29" bestFit="1" customWidth="1"/>
    <col min="12" max="12" width="11.42578125" style="29" bestFit="1" customWidth="1"/>
    <col min="13" max="13" width="12.5703125" style="29" bestFit="1" customWidth="1"/>
    <col min="14" max="14" width="11.42578125" style="29" bestFit="1" customWidth="1"/>
    <col min="15" max="15" width="13" style="29" customWidth="1"/>
    <col min="16" max="16" width="9.140625" style="29"/>
    <col min="17" max="16384" width="9.140625" style="21"/>
  </cols>
  <sheetData>
    <row r="1" spans="1:16" s="17" customFormat="1" ht="25.5" customHeight="1" x14ac:dyDescent="0.25">
      <c r="A1" s="13" t="s">
        <v>3</v>
      </c>
      <c r="B1" s="14" t="s">
        <v>4</v>
      </c>
      <c r="C1" s="14" t="s">
        <v>5</v>
      </c>
      <c r="D1" s="15" t="s">
        <v>6</v>
      </c>
      <c r="E1" s="14" t="s">
        <v>7</v>
      </c>
      <c r="F1" s="16" t="s">
        <v>8</v>
      </c>
      <c r="G1" s="16" t="s">
        <v>9</v>
      </c>
      <c r="H1" s="16" t="s">
        <v>10</v>
      </c>
      <c r="I1" s="16" t="s">
        <v>11</v>
      </c>
      <c r="K1" s="18"/>
      <c r="L1" s="18"/>
      <c r="M1" s="18"/>
      <c r="N1" s="18"/>
      <c r="O1" s="18"/>
      <c r="P1" s="18"/>
    </row>
    <row r="2" spans="1:16" s="17" customFormat="1" ht="25.5" x14ac:dyDescent="0.25">
      <c r="A2" s="19">
        <v>1</v>
      </c>
      <c r="B2" s="20"/>
      <c r="C2" s="21" t="s">
        <v>31</v>
      </c>
      <c r="D2" s="22">
        <v>134</v>
      </c>
      <c r="E2" s="21" t="s">
        <v>32</v>
      </c>
      <c r="F2" s="23"/>
      <c r="G2" s="23"/>
      <c r="H2" s="23">
        <f>SUM(D2*F2)</f>
        <v>0</v>
      </c>
      <c r="I2" s="23">
        <f>SUM(D2*G2)</f>
        <v>0</v>
      </c>
      <c r="K2" s="18"/>
      <c r="L2" s="18"/>
      <c r="M2" s="18"/>
      <c r="N2" s="18"/>
      <c r="O2" s="18"/>
      <c r="P2" s="18"/>
    </row>
    <row r="3" spans="1:16" s="17" customFormat="1" ht="38.25" x14ac:dyDescent="0.25">
      <c r="A3" s="19">
        <v>2</v>
      </c>
      <c r="B3" s="20"/>
      <c r="C3" s="21" t="s">
        <v>49</v>
      </c>
      <c r="D3" s="22">
        <v>792</v>
      </c>
      <c r="E3" s="21" t="s">
        <v>32</v>
      </c>
      <c r="F3" s="23"/>
      <c r="G3" s="23"/>
      <c r="H3" s="23">
        <f>SUM(D3*F3)</f>
        <v>0</v>
      </c>
      <c r="I3" s="23">
        <f>SUM(D3*G3)</f>
        <v>0</v>
      </c>
      <c r="K3" s="18"/>
      <c r="L3" s="18"/>
      <c r="M3" s="18"/>
      <c r="N3" s="18"/>
      <c r="O3" s="18"/>
      <c r="P3" s="18"/>
    </row>
    <row r="4" spans="1:16" s="17" customFormat="1" ht="38.25" x14ac:dyDescent="0.25">
      <c r="A4" s="19">
        <v>3</v>
      </c>
      <c r="B4" s="20"/>
      <c r="C4" s="21" t="s">
        <v>33</v>
      </c>
      <c r="D4" s="22">
        <v>36</v>
      </c>
      <c r="E4" s="21" t="s">
        <v>32</v>
      </c>
      <c r="F4" s="23"/>
      <c r="G4" s="23"/>
      <c r="H4" s="23">
        <f>SUM(D4*F4)</f>
        <v>0</v>
      </c>
      <c r="I4" s="23">
        <f>SUM(D4*G4)</f>
        <v>0</v>
      </c>
      <c r="K4" s="18"/>
      <c r="L4" s="18"/>
      <c r="M4" s="18"/>
      <c r="N4" s="18"/>
      <c r="O4" s="18"/>
      <c r="P4" s="18"/>
    </row>
    <row r="5" spans="1:16" s="17" customFormat="1" ht="25.5" x14ac:dyDescent="0.25">
      <c r="A5" s="19">
        <v>4</v>
      </c>
      <c r="B5" s="20"/>
      <c r="C5" s="21" t="s">
        <v>34</v>
      </c>
      <c r="D5" s="22">
        <v>240</v>
      </c>
      <c r="E5" s="21" t="s">
        <v>27</v>
      </c>
      <c r="F5" s="23"/>
      <c r="G5" s="23"/>
      <c r="H5" s="23">
        <f t="shared" ref="H5:H18" si="0">SUM(D5*F5)</f>
        <v>0</v>
      </c>
      <c r="I5" s="23">
        <f t="shared" ref="I5:I18" si="1">SUM(D5*G5)</f>
        <v>0</v>
      </c>
      <c r="K5" s="18"/>
      <c r="L5" s="18"/>
      <c r="M5" s="18"/>
      <c r="N5" s="18"/>
      <c r="O5" s="18"/>
      <c r="P5" s="18"/>
    </row>
    <row r="6" spans="1:16" s="17" customFormat="1" ht="114.75" x14ac:dyDescent="0.25">
      <c r="A6" s="19">
        <v>5</v>
      </c>
      <c r="B6" s="20"/>
      <c r="C6" s="21" t="s">
        <v>35</v>
      </c>
      <c r="D6" s="22">
        <v>400</v>
      </c>
      <c r="E6" s="21" t="s">
        <v>27</v>
      </c>
      <c r="F6" s="23"/>
      <c r="G6" s="23"/>
      <c r="H6" s="23">
        <f t="shared" si="0"/>
        <v>0</v>
      </c>
      <c r="I6" s="23">
        <f t="shared" si="1"/>
        <v>0</v>
      </c>
      <c r="K6" s="18"/>
      <c r="L6" s="18"/>
      <c r="M6" s="18"/>
      <c r="N6" s="18"/>
      <c r="O6" s="18"/>
      <c r="P6" s="18"/>
    </row>
    <row r="7" spans="1:16" s="17" customFormat="1" ht="123" customHeight="1" x14ac:dyDescent="0.25">
      <c r="A7" s="19">
        <v>6</v>
      </c>
      <c r="B7" s="20"/>
      <c r="C7" s="21" t="s">
        <v>36</v>
      </c>
      <c r="D7" s="22">
        <v>320</v>
      </c>
      <c r="E7" s="21" t="s">
        <v>27</v>
      </c>
      <c r="F7" s="23"/>
      <c r="G7" s="23"/>
      <c r="H7" s="23">
        <f t="shared" si="0"/>
        <v>0</v>
      </c>
      <c r="I7" s="23">
        <f t="shared" si="1"/>
        <v>0</v>
      </c>
      <c r="K7" s="18"/>
      <c r="L7" s="18"/>
      <c r="M7" s="18"/>
      <c r="N7" s="18"/>
      <c r="O7" s="18"/>
      <c r="P7" s="18"/>
    </row>
    <row r="8" spans="1:16" s="17" customFormat="1" ht="38.25" x14ac:dyDescent="0.25">
      <c r="A8" s="19">
        <v>7</v>
      </c>
      <c r="B8" s="20"/>
      <c r="C8" s="21" t="s">
        <v>37</v>
      </c>
      <c r="D8" s="22">
        <v>792</v>
      </c>
      <c r="E8" s="21" t="s">
        <v>32</v>
      </c>
      <c r="F8" s="23"/>
      <c r="G8" s="23"/>
      <c r="H8" s="23">
        <f t="shared" si="0"/>
        <v>0</v>
      </c>
      <c r="I8" s="23">
        <f t="shared" si="1"/>
        <v>0</v>
      </c>
      <c r="K8" s="18"/>
      <c r="L8" s="18"/>
      <c r="M8" s="18"/>
      <c r="N8" s="18"/>
      <c r="O8" s="18"/>
      <c r="P8" s="18"/>
    </row>
    <row r="9" spans="1:16" s="17" customFormat="1" ht="51" x14ac:dyDescent="0.25">
      <c r="A9" s="19">
        <v>8</v>
      </c>
      <c r="B9" s="20"/>
      <c r="C9" s="21" t="s">
        <v>38</v>
      </c>
      <c r="D9" s="22">
        <v>134</v>
      </c>
      <c r="E9" s="21" t="s">
        <v>32</v>
      </c>
      <c r="F9" s="23"/>
      <c r="G9" s="23"/>
      <c r="H9" s="23">
        <f t="shared" si="0"/>
        <v>0</v>
      </c>
      <c r="I9" s="23">
        <f t="shared" si="1"/>
        <v>0</v>
      </c>
      <c r="K9" s="18"/>
      <c r="L9" s="18"/>
      <c r="M9" s="18"/>
      <c r="N9" s="18"/>
      <c r="O9" s="18"/>
      <c r="P9" s="18"/>
    </row>
    <row r="10" spans="1:16" s="17" customFormat="1" ht="63.75" x14ac:dyDescent="0.25">
      <c r="A10" s="19">
        <v>9</v>
      </c>
      <c r="B10" s="20"/>
      <c r="C10" s="21" t="s">
        <v>39</v>
      </c>
      <c r="D10" s="22">
        <v>6</v>
      </c>
      <c r="E10" s="21" t="s">
        <v>32</v>
      </c>
      <c r="F10" s="23"/>
      <c r="G10" s="23"/>
      <c r="H10" s="23">
        <f t="shared" si="0"/>
        <v>0</v>
      </c>
      <c r="I10" s="23">
        <f t="shared" si="1"/>
        <v>0</v>
      </c>
      <c r="K10" s="18"/>
      <c r="L10" s="18"/>
      <c r="M10" s="18"/>
      <c r="N10" s="18"/>
      <c r="O10" s="18"/>
      <c r="P10" s="18"/>
    </row>
    <row r="11" spans="1:16" s="17" customFormat="1" ht="38.25" x14ac:dyDescent="0.25">
      <c r="A11" s="19">
        <v>10</v>
      </c>
      <c r="B11" s="20"/>
      <c r="C11" s="21" t="s">
        <v>40</v>
      </c>
      <c r="D11" s="22">
        <v>56</v>
      </c>
      <c r="E11" s="21" t="s">
        <v>32</v>
      </c>
      <c r="F11" s="23"/>
      <c r="G11" s="23"/>
      <c r="H11" s="23">
        <f t="shared" si="0"/>
        <v>0</v>
      </c>
      <c r="I11" s="23">
        <f t="shared" si="1"/>
        <v>0</v>
      </c>
      <c r="K11" s="18"/>
      <c r="L11" s="18"/>
      <c r="M11" s="18"/>
      <c r="N11" s="18"/>
      <c r="O11" s="18"/>
      <c r="P11" s="18"/>
    </row>
    <row r="12" spans="1:16" s="17" customFormat="1" ht="38.25" x14ac:dyDescent="0.25">
      <c r="A12" s="19">
        <v>11</v>
      </c>
      <c r="B12" s="20"/>
      <c r="C12" s="21" t="s">
        <v>41</v>
      </c>
      <c r="D12" s="22">
        <v>56</v>
      </c>
      <c r="E12" s="21" t="s">
        <v>32</v>
      </c>
      <c r="F12" s="23"/>
      <c r="G12" s="23"/>
      <c r="H12" s="23">
        <f t="shared" si="0"/>
        <v>0</v>
      </c>
      <c r="I12" s="23">
        <f t="shared" si="1"/>
        <v>0</v>
      </c>
      <c r="K12" s="18"/>
      <c r="L12" s="18"/>
      <c r="M12" s="18"/>
      <c r="N12" s="18"/>
      <c r="O12" s="18"/>
      <c r="P12" s="18"/>
    </row>
    <row r="13" spans="1:16" s="17" customFormat="1" ht="38.25" x14ac:dyDescent="0.25">
      <c r="A13" s="19">
        <v>12</v>
      </c>
      <c r="B13" s="20"/>
      <c r="C13" s="21" t="s">
        <v>42</v>
      </c>
      <c r="D13" s="22">
        <v>36</v>
      </c>
      <c r="E13" s="21" t="s">
        <v>32</v>
      </c>
      <c r="F13" s="23"/>
      <c r="G13" s="23"/>
      <c r="H13" s="23">
        <f t="shared" si="0"/>
        <v>0</v>
      </c>
      <c r="I13" s="23">
        <f t="shared" si="1"/>
        <v>0</v>
      </c>
      <c r="K13" s="18"/>
      <c r="L13" s="18"/>
      <c r="M13" s="18"/>
      <c r="N13" s="18"/>
      <c r="O13" s="18"/>
      <c r="P13" s="18"/>
    </row>
    <row r="14" spans="1:16" s="17" customFormat="1" ht="25.5" x14ac:dyDescent="0.25">
      <c r="A14" s="19">
        <v>13</v>
      </c>
      <c r="B14" s="20"/>
      <c r="C14" s="21" t="s">
        <v>43</v>
      </c>
      <c r="D14" s="22">
        <v>826</v>
      </c>
      <c r="E14" s="21" t="s">
        <v>44</v>
      </c>
      <c r="F14" s="23"/>
      <c r="G14" s="23"/>
      <c r="H14" s="23">
        <f t="shared" si="0"/>
        <v>0</v>
      </c>
      <c r="I14" s="23">
        <f t="shared" si="1"/>
        <v>0</v>
      </c>
      <c r="K14" s="18"/>
      <c r="L14" s="18"/>
      <c r="M14" s="18"/>
      <c r="N14" s="18"/>
      <c r="O14" s="18"/>
      <c r="P14" s="18"/>
    </row>
    <row r="15" spans="1:16" s="17" customFormat="1" ht="51" x14ac:dyDescent="0.25">
      <c r="A15" s="19">
        <v>14</v>
      </c>
      <c r="B15" s="20"/>
      <c r="C15" s="21" t="s">
        <v>45</v>
      </c>
      <c r="D15" s="22">
        <v>600</v>
      </c>
      <c r="E15" s="21" t="s">
        <v>32</v>
      </c>
      <c r="F15" s="23"/>
      <c r="G15" s="23"/>
      <c r="H15" s="23">
        <f t="shared" si="0"/>
        <v>0</v>
      </c>
      <c r="I15" s="23">
        <f t="shared" si="1"/>
        <v>0</v>
      </c>
      <c r="K15" s="18"/>
      <c r="L15" s="18"/>
      <c r="M15" s="18"/>
      <c r="N15" s="18"/>
      <c r="O15" s="18"/>
      <c r="P15" s="18"/>
    </row>
    <row r="16" spans="1:16" s="17" customFormat="1" ht="63.75" x14ac:dyDescent="0.25">
      <c r="A16" s="19">
        <v>15</v>
      </c>
      <c r="B16" s="20"/>
      <c r="C16" s="21" t="s">
        <v>47</v>
      </c>
      <c r="D16" s="22">
        <v>60</v>
      </c>
      <c r="E16" s="21" t="s">
        <v>32</v>
      </c>
      <c r="F16" s="23"/>
      <c r="G16" s="23"/>
      <c r="H16" s="23">
        <f t="shared" si="0"/>
        <v>0</v>
      </c>
      <c r="I16" s="23">
        <f t="shared" si="1"/>
        <v>0</v>
      </c>
      <c r="K16" s="18"/>
      <c r="L16" s="18"/>
      <c r="M16" s="18"/>
      <c r="N16" s="18"/>
      <c r="O16" s="18"/>
      <c r="P16" s="18"/>
    </row>
    <row r="17" spans="1:16" s="17" customFormat="1" ht="76.5" x14ac:dyDescent="0.25">
      <c r="A17" s="19">
        <v>16</v>
      </c>
      <c r="B17" s="20"/>
      <c r="C17" s="21" t="s">
        <v>48</v>
      </c>
      <c r="D17" s="22">
        <v>132</v>
      </c>
      <c r="E17" s="21" t="s">
        <v>32</v>
      </c>
      <c r="F17" s="23"/>
      <c r="G17" s="23"/>
      <c r="H17" s="23">
        <f t="shared" si="0"/>
        <v>0</v>
      </c>
      <c r="I17" s="23">
        <f t="shared" si="1"/>
        <v>0</v>
      </c>
      <c r="K17" s="18"/>
      <c r="L17" s="18"/>
      <c r="M17" s="18"/>
      <c r="N17" s="18"/>
      <c r="O17" s="18"/>
      <c r="P17" s="18"/>
    </row>
    <row r="18" spans="1:16" s="17" customFormat="1" ht="38.25" x14ac:dyDescent="0.25">
      <c r="A18" s="19">
        <v>17</v>
      </c>
      <c r="B18" s="20"/>
      <c r="C18" s="21" t="s">
        <v>50</v>
      </c>
      <c r="D18" s="22">
        <v>32</v>
      </c>
      <c r="E18" s="21" t="s">
        <v>32</v>
      </c>
      <c r="F18" s="23"/>
      <c r="G18" s="23"/>
      <c r="H18" s="23">
        <f t="shared" si="0"/>
        <v>0</v>
      </c>
      <c r="I18" s="23">
        <f t="shared" si="1"/>
        <v>0</v>
      </c>
      <c r="J18" s="24"/>
      <c r="K18" s="18"/>
      <c r="L18" s="18"/>
      <c r="M18" s="18"/>
      <c r="N18" s="18"/>
      <c r="O18" s="18"/>
      <c r="P18" s="18"/>
    </row>
    <row r="19" spans="1:16" s="26" customFormat="1" x14ac:dyDescent="0.25">
      <c r="A19" s="25"/>
      <c r="B19" s="14"/>
      <c r="C19" s="14" t="s">
        <v>12</v>
      </c>
      <c r="D19" s="15"/>
      <c r="E19" s="14"/>
      <c r="F19" s="16"/>
      <c r="G19" s="16"/>
      <c r="H19" s="16">
        <f>ROUND(SUM(H2:H18),0)</f>
        <v>0</v>
      </c>
      <c r="I19" s="16">
        <f>ROUND(SUM(I2:I18),0)</f>
        <v>0</v>
      </c>
      <c r="K19" s="27"/>
      <c r="L19" s="27"/>
      <c r="M19" s="27"/>
      <c r="N19" s="27"/>
      <c r="O19" s="27"/>
      <c r="P19" s="27"/>
    </row>
  </sheetData>
  <printOptions gridLines="1"/>
  <pageMargins left="0.98425196850393704" right="0.98425196850393704" top="0.98425196850393704" bottom="0.98425196850393704" header="0.43307086614173229" footer="0.43307086614173229"/>
  <pageSetup paperSize="9" scale="73" firstPageNumber="4294963191" orientation="portrait" useFirstPageNumber="1" r:id="rId1"/>
  <headerFooter>
    <oddHeader>&amp;R&amp;F</oddHeader>
    <oddFooter>&amp;R&amp;A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3</vt:i4>
      </vt:variant>
      <vt:variant>
        <vt:lpstr>Névvel ellátott tartományok</vt:lpstr>
      </vt:variant>
      <vt:variant>
        <vt:i4>2</vt:i4>
      </vt:variant>
    </vt:vector>
  </HeadingPairs>
  <TitlesOfParts>
    <vt:vector size="5" baseType="lpstr">
      <vt:lpstr>Záradék</vt:lpstr>
      <vt:lpstr>Összesítő</vt:lpstr>
      <vt:lpstr>Elektromosenergia-ellátás</vt:lpstr>
      <vt:lpstr>'Elektromosenergia-ellátás'!Nyomtatási_terület</vt:lpstr>
      <vt:lpstr>Összesítő!Nyomtatási_terület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dr. Ángyánné Laczkovics Noémi</cp:lastModifiedBy>
  <cp:lastPrinted>2017-10-26T12:25:22Z</cp:lastPrinted>
  <dcterms:created xsi:type="dcterms:W3CDTF">2017-10-10T06:45:15Z</dcterms:created>
  <dcterms:modified xsi:type="dcterms:W3CDTF">2017-12-18T07:58:39Z</dcterms:modified>
</cp:coreProperties>
</file>