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0490" windowHeight="7620" activeTab="3"/>
  </bookViews>
  <sheets>
    <sheet name="Záradék" sheetId="4" r:id="rId1"/>
    <sheet name="Összesítő" sheetId="3" r:id="rId2"/>
    <sheet name="Radiátor cseréje" sheetId="2" r:id="rId3"/>
    <sheet name="Távfűtési vezeték" sheetId="5" r:id="rId4"/>
  </sheets>
  <definedNames>
    <definedName name="_xlnm.Print_Area" localSheetId="1">Összesítő!$A$1:$C$4</definedName>
    <definedName name="_xlnm.Print_Area" localSheetId="2">'Radiátor cseréje'!$A$1:$I$17</definedName>
    <definedName name="_xlnm.Print_Area" localSheetId="3">'Távfűtési vezeték'!$A$1:$I$10</definedName>
  </definedNames>
  <calcPr calcId="162913"/>
</workbook>
</file>

<file path=xl/calcChain.xml><?xml version="1.0" encoding="utf-8"?>
<calcChain xmlns="http://schemas.openxmlformats.org/spreadsheetml/2006/main">
  <c r="H11" i="2" l="1"/>
  <c r="I11" i="2"/>
  <c r="H12" i="2"/>
  <c r="I12" i="2"/>
  <c r="H13" i="2"/>
  <c r="I13" i="2"/>
  <c r="H3" i="5"/>
  <c r="I3" i="5"/>
  <c r="H4" i="5"/>
  <c r="I4" i="5"/>
  <c r="H5" i="5"/>
  <c r="I5" i="5"/>
  <c r="H6" i="5"/>
  <c r="I6" i="5"/>
  <c r="H7" i="5"/>
  <c r="I7" i="5"/>
  <c r="H8" i="5"/>
  <c r="I8" i="5"/>
  <c r="H9" i="5"/>
  <c r="I9" i="5"/>
  <c r="H15" i="2"/>
  <c r="I15" i="2"/>
  <c r="I2" i="2"/>
  <c r="I17" i="2"/>
  <c r="C2" i="3"/>
  <c r="C4" i="3"/>
  <c r="D15" i="4"/>
  <c r="D16" i="4"/>
  <c r="H2" i="2"/>
  <c r="H17" i="2"/>
  <c r="B2" i="3"/>
  <c r="B4" i="3"/>
  <c r="C15" i="4"/>
  <c r="C16" i="4"/>
  <c r="C17" i="4"/>
  <c r="H3" i="2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4" i="2"/>
  <c r="I14" i="2"/>
  <c r="H16" i="2"/>
  <c r="I16" i="2"/>
  <c r="I2" i="5"/>
  <c r="I10" i="5"/>
  <c r="C3" i="3"/>
  <c r="H2" i="5"/>
  <c r="H10" i="5"/>
  <c r="B3" i="3"/>
  <c r="C18" i="4"/>
  <c r="C19" i="4"/>
</calcChain>
</file>

<file path=xl/sharedStrings.xml><?xml version="1.0" encoding="utf-8"?>
<sst xmlns="http://schemas.openxmlformats.org/spreadsheetml/2006/main" count="107" uniqueCount="70">
  <si>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</si>
  <si>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</si>
  <si>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</si>
  <si>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</si>
  <si>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</si>
  <si>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</si>
  <si>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</si>
  <si>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</si>
  <si>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</si>
  <si>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</si>
  <si>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</si>
  <si>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</si>
  <si>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</si>
  <si>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</si>
  <si>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</si>
  <si>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</si>
  <si>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</si>
  <si>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</si>
  <si>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</si>
  <si>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</si>
  <si>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</si>
  <si>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</si>
  <si>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</si>
  <si>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</si>
  <si>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</si>
  <si>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</si>
  <si>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</si>
  <si>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fm</t>
  </si>
  <si>
    <t xml:space="preserve">PTE IGY Gyakorló Iskola                                                                  </t>
  </si>
  <si>
    <t>db</t>
  </si>
  <si>
    <t>Termosztatikus radiátorszelep és termosztatikus fej felszerelése készletben Danfoss RA-N 1/2" és 3/4"</t>
  </si>
  <si>
    <t>Visszatérő csavarzat felszerelése, Danfoss RLV 1/2" és 3/4"</t>
  </si>
  <si>
    <t>pár</t>
  </si>
  <si>
    <t>Dinamikus nyomáskülönbség szabályozók felszerelése visszatérő vezetékbe, valamint strangelzáró és inpulzusvezeték fogadó szelep felszerlése előremenő vezetékbe, Danfoss ASV-P és Danfoss ASV-I vagy M</t>
  </si>
  <si>
    <t>Épületgépészeti terv készítése, hőszükséglet számítás, radiátor kiválasztás, méretezés, hidraulika beszabályozási terv, radiátor szelep előbeállítási értékeinek számítása, strang dinamikus szabályzók értékeinek beállítása, távhővezeték számítás, rajzos részek</t>
  </si>
  <si>
    <t>Nyomáspróba</t>
  </si>
  <si>
    <t>klt</t>
  </si>
  <si>
    <t>Radiátor cseréje</t>
  </si>
  <si>
    <t>Távfűtési vezeték</t>
  </si>
  <si>
    <t xml:space="preserve">Fűtés korszerűsítése                                                                </t>
  </si>
  <si>
    <t>m3</t>
  </si>
  <si>
    <t>DN 80 Uponor Ecoflex Thermo Single előszigetelt PE-Xa cső árokban való fektetése párban, csatlakozó idomokkal, falátvezetésekkel, zárógyűrűkkel bekötve</t>
  </si>
  <si>
    <t>m2</t>
  </si>
  <si>
    <t>Földvisszatöltés munkagödörbe vagy munkaárokba, réteges elterítéssel rétegenként tömörítva I-IV. osztályú talajban, kézi erővel, az anyag súlypontja karoláson belül, a vezeték mellett homok terítéssel</t>
  </si>
  <si>
    <t>Grundfos MAHNA3 50-150 F 280 1x230V PN6/10 szabályozott, nedvestengelyű keringetőszivattyú beépítése</t>
  </si>
  <si>
    <t>Régi radiátor szelepek és visszatérő csavarzatok leszerelése</t>
  </si>
  <si>
    <t>Csatlakozó idomcsövek átalakítása</t>
  </si>
  <si>
    <t>Régi fűtőtestek leszerelése</t>
  </si>
  <si>
    <t>Radiátorok le és felszerelése utáni javítások</t>
  </si>
  <si>
    <t>K-tétel</t>
  </si>
  <si>
    <t>Radiátorok leeresztése és feltölése</t>
  </si>
  <si>
    <t>31-000-13.2</t>
  </si>
  <si>
    <t>Munkahelyi depóniából építési törmelék konténerbe rakása, 
kézi erővel, önálló munka esetén elszámolva, konténer szállítás nélkül</t>
  </si>
  <si>
    <t>21-011-12</t>
  </si>
  <si>
    <t>21-011-11.4</t>
  </si>
  <si>
    <t>82-012-3</t>
  </si>
  <si>
    <t>21-003-5.1.1.3</t>
  </si>
  <si>
    <t>21-003-11.1.1</t>
  </si>
  <si>
    <t>31-051-1.1-0112140</t>
  </si>
  <si>
    <t>Járdakészítés betonból, 8 cm vastagságig, tükörkiemeléssel, 8 cm kavicságyazattal, szegéllyel, zsaluzattal, X0b(H) környezeti osztályú, kissé képlékeny konzisztenciájú betonból, saját levében simítva
C12/15 - X0b(H) kissé képlékeny kavicsbeton keverék</t>
  </si>
  <si>
    <t>81-004-1.1.3.1</t>
  </si>
  <si>
    <t>82-008-3.1</t>
  </si>
  <si>
    <t>82-000-4.11.1.3</t>
  </si>
  <si>
    <t>82-000-1.2.1</t>
  </si>
  <si>
    <t>Munkaárok földkiemelése, közművesített területen, kézi erővel, bármely konzisztenciájú talajban, dúcolás nélkül, 2,0 m2 szelvényig, IV. talajosztláy, deponálva, elszállítás lerakóhelyre</t>
  </si>
  <si>
    <t>Betonaljzatok, járdák bontása 10 cm vastagság felett, kavicsbetonból, ágyazattal együtt</t>
  </si>
  <si>
    <t>Acéllemez D-ÉG Lux-uNI kompakt lapradiátor elhelyezése szerelvénnyel együtt, széthordással, tartókkal, bekötéssel</t>
  </si>
  <si>
    <t>Kombinált szennyfogó szűrő, iszap és mikrobuborék leválasztó beépítése pl.: PNEUMA TEX Kombi ZIK</t>
  </si>
  <si>
    <t>Csövek mázolása</t>
  </si>
  <si>
    <t>Építési törmelék konténeres elszállítása, lerakása, lerakóhelyi díjjal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</si>
</sst>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1" fillId="0" borderId="0" xfId="0" applyNumberFormat="1" applyFont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vertical="top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3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3" fontId="6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3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3" fontId="8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3" fontId="6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vertical="top" wrapText="1"/>
    </xf>
    <xf numFmtId="3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horizontal="right" vertical="top" wrapText="1"/>
    </xf>
    <xf numFmtId="3" fontId="9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3" fontId="10" fillId="0" borderId="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10" fillId="0" borderId="0" xfId="0" applyFont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3" fontId="8" fillId="0" borderId="0" xfId="0" applyNumberFormat="1" applyFont="1" applyFill="1" applyAlignment="1">
      <alignment horizontal="right" vertical="top" wrapText="1"/>
    </xf>
    <xf numFmtId="3" fontId="10" fillId="0" borderId="0" xfId="0" applyNumberFormat="1" applyFont="1" applyFill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3" fontId="9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3" fontId="10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3" fontId="5" fillId="0" borderId="3" xfId="0" applyNumberFormat="1" applyFont="1" applyBorder="1" applyAlignment="1">
      <alignment horizontal="center" vertical="top"/>
    </xf>
    <xf numFmtId="3" fontId="5" fillId="0" borderId="2" xfId="0" applyNumberFormat="1" applyFont="1" applyBorder="1" applyAlignment="1">
      <alignment horizontal="center"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zoomScaleNormal="100" zoomScaleSheetLayoutView="100" workbookViewId="0">
      <selection activeCell="A42" sqref="A42"/>
    </sheetView>
  </sheetViews>
  <sheetFormatPr defaultRowHeight="15" x14ac:dyDescent="0.25"/>
  <cols>
    <col min="1" max="1" width="36.42578125" style="9" customWidth="1"/>
    <col min="2" max="2" width="10.7109375" style="9" customWidth="1"/>
    <col min="3" max="4" width="15.7109375" style="10" customWidth="1"/>
    <col min="5" max="16384" width="9.140625" style="9"/>
  </cols>
  <sheetData>
    <row r="1" spans="1:4" s="8" customFormat="1" ht="15.75" x14ac:dyDescent="0.25">
      <c r="A1" s="60"/>
      <c r="B1" s="61"/>
      <c r="C1" s="61"/>
      <c r="D1" s="61"/>
    </row>
    <row r="2" spans="1:4" s="8" customFormat="1" ht="15.75" x14ac:dyDescent="0.25">
      <c r="A2" s="60"/>
      <c r="B2" s="61"/>
      <c r="C2" s="61"/>
      <c r="D2" s="61"/>
    </row>
    <row r="3" spans="1:4" s="8" customFormat="1" ht="15.75" x14ac:dyDescent="0.25">
      <c r="A3" s="60"/>
      <c r="B3" s="61"/>
      <c r="C3" s="61"/>
      <c r="D3" s="61"/>
    </row>
    <row r="4" spans="1:4" x14ac:dyDescent="0.25">
      <c r="A4" s="9" t="s">
        <v>14</v>
      </c>
    </row>
    <row r="5" spans="1:4" x14ac:dyDescent="0.25">
      <c r="A5" s="9" t="s">
        <v>14</v>
      </c>
    </row>
    <row r="6" spans="1:4" x14ac:dyDescent="0.25">
      <c r="A6" s="9" t="s">
        <v>14</v>
      </c>
    </row>
    <row r="7" spans="1:4" x14ac:dyDescent="0.25">
      <c r="A7" s="9" t="s">
        <v>15</v>
      </c>
    </row>
    <row r="8" spans="1:4" x14ac:dyDescent="0.25">
      <c r="A8" s="11" t="s">
        <v>28</v>
      </c>
    </row>
    <row r="9" spans="1:4" x14ac:dyDescent="0.25">
      <c r="A9" s="9" t="s">
        <v>39</v>
      </c>
    </row>
    <row r="11" spans="1:4" x14ac:dyDescent="0.25">
      <c r="A11" s="9" t="s">
        <v>16</v>
      </c>
    </row>
    <row r="13" spans="1:4" x14ac:dyDescent="0.25">
      <c r="A13" s="54" t="s">
        <v>17</v>
      </c>
      <c r="B13" s="55"/>
      <c r="C13" s="55"/>
      <c r="D13" s="55"/>
    </row>
    <row r="14" spans="1:4" x14ac:dyDescent="0.25">
      <c r="A14" s="12" t="s">
        <v>18</v>
      </c>
      <c r="B14" s="12"/>
      <c r="C14" s="13" t="s">
        <v>19</v>
      </c>
      <c r="D14" s="13" t="s">
        <v>20</v>
      </c>
    </row>
    <row r="15" spans="1:4" x14ac:dyDescent="0.25">
      <c r="A15" s="12" t="s">
        <v>21</v>
      </c>
      <c r="B15" s="12"/>
      <c r="C15" s="14">
        <f>SUM(Összesítő!B4)</f>
        <v>0</v>
      </c>
      <c r="D15" s="14">
        <f>SUM(Összesítő!C4)</f>
        <v>0</v>
      </c>
    </row>
    <row r="16" spans="1:4" x14ac:dyDescent="0.25">
      <c r="A16" s="12" t="s">
        <v>22</v>
      </c>
      <c r="B16" s="12"/>
      <c r="C16" s="14">
        <f>ROUND(C15,0)</f>
        <v>0</v>
      </c>
      <c r="D16" s="14">
        <f>ROUND(D15,0)</f>
        <v>0</v>
      </c>
    </row>
    <row r="17" spans="1:4" x14ac:dyDescent="0.25">
      <c r="A17" s="9" t="s">
        <v>23</v>
      </c>
      <c r="C17" s="56">
        <f>ROUND(C16+D16,0)</f>
        <v>0</v>
      </c>
      <c r="D17" s="56"/>
    </row>
    <row r="18" spans="1:4" x14ac:dyDescent="0.25">
      <c r="A18" s="12" t="s">
        <v>24</v>
      </c>
      <c r="B18" s="15">
        <v>0.27</v>
      </c>
      <c r="C18" s="57">
        <f>ROUND(C17*B18,0)</f>
        <v>0</v>
      </c>
      <c r="D18" s="57"/>
    </row>
    <row r="19" spans="1:4" x14ac:dyDescent="0.25">
      <c r="A19" s="12" t="s">
        <v>25</v>
      </c>
      <c r="B19" s="12"/>
      <c r="C19" s="58">
        <f>ROUND(C17+C18,0)</f>
        <v>0</v>
      </c>
      <c r="D19" s="58"/>
    </row>
    <row r="23" spans="1:4" x14ac:dyDescent="0.25">
      <c r="B23" s="59" t="s">
        <v>26</v>
      </c>
      <c r="C23" s="59"/>
    </row>
    <row r="25" spans="1:4" x14ac:dyDescent="0.25">
      <c r="A25" s="11"/>
    </row>
    <row r="26" spans="1:4" x14ac:dyDescent="0.25">
      <c r="A26" s="11"/>
    </row>
    <row r="27" spans="1:4" x14ac:dyDescent="0.25">
      <c r="A27" s="11"/>
    </row>
  </sheetData>
  <mergeCells count="8">
    <mergeCell ref="A1:D1"/>
    <mergeCell ref="A2:D2"/>
    <mergeCell ref="A3:D3"/>
    <mergeCell ref="A13:D13"/>
    <mergeCell ref="C17:D17"/>
    <mergeCell ref="C18:D18"/>
    <mergeCell ref="C19:D19"/>
    <mergeCell ref="B23:C23"/>
  </mergeCells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Normal="100" zoomScaleSheetLayoutView="115" workbookViewId="0">
      <selection activeCell="A42" sqref="A42"/>
    </sheetView>
  </sheetViews>
  <sheetFormatPr defaultRowHeight="15.75" x14ac:dyDescent="0.25"/>
  <cols>
    <col min="1" max="1" width="36.42578125" style="1" customWidth="1"/>
    <col min="2" max="3" width="20.7109375" style="4" customWidth="1"/>
    <col min="4" max="4" width="15.5703125" style="1" customWidth="1"/>
    <col min="5" max="16384" width="9.140625" style="1"/>
  </cols>
  <sheetData>
    <row r="1" spans="1:4" s="2" customFormat="1" x14ac:dyDescent="0.25">
      <c r="A1" s="2" t="s">
        <v>0</v>
      </c>
      <c r="B1" s="3" t="s">
        <v>1</v>
      </c>
      <c r="C1" s="3" t="s">
        <v>2</v>
      </c>
    </row>
    <row r="2" spans="1:4" s="6" customFormat="1" x14ac:dyDescent="0.25">
      <c r="A2" s="1" t="s">
        <v>37</v>
      </c>
      <c r="B2" s="7">
        <f>SUM('Radiátor cseréje'!H17)</f>
        <v>0</v>
      </c>
      <c r="C2" s="7">
        <f>SUM('Radiátor cseréje'!I17)</f>
        <v>0</v>
      </c>
    </row>
    <row r="3" spans="1:4" x14ac:dyDescent="0.25">
      <c r="A3" s="1" t="s">
        <v>38</v>
      </c>
      <c r="B3" s="4">
        <f>SUM('Távfűtési vezeték'!H10)</f>
        <v>0</v>
      </c>
      <c r="C3" s="4">
        <f>SUM('Távfűtési vezeték'!I10)</f>
        <v>0</v>
      </c>
    </row>
    <row r="4" spans="1:4" s="2" customFormat="1" x14ac:dyDescent="0.25">
      <c r="A4" s="2" t="s">
        <v>13</v>
      </c>
      <c r="B4" s="5">
        <f>ROUND(SUM(B2:B3),0)</f>
        <v>0</v>
      </c>
      <c r="C4" s="5">
        <f>ROUND(SUM(C2:C3),0)</f>
        <v>0</v>
      </c>
      <c r="D4" s="5"/>
    </row>
    <row r="24" spans="4:4" x14ac:dyDescent="0.25">
      <c r="D24" s="16"/>
    </row>
  </sheetData>
  <printOptions gridLines="1"/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A13" zoomScaleNormal="100" zoomScaleSheetLayoutView="100" workbookViewId="0">
      <selection activeCell="A42" sqref="A42"/>
    </sheetView>
  </sheetViews>
  <sheetFormatPr defaultRowHeight="12.75" x14ac:dyDescent="0.25"/>
  <cols>
    <col min="1" max="1" width="4.28515625" style="33" customWidth="1"/>
    <col min="2" max="2" width="7.140625" style="26" customWidth="1"/>
    <col min="3" max="3" width="37.85546875" style="26" customWidth="1"/>
    <col min="4" max="4" width="7.5703125" style="27" customWidth="1"/>
    <col min="5" max="5" width="6.7109375" style="26" customWidth="1"/>
    <col min="6" max="7" width="8.28515625" style="28" customWidth="1"/>
    <col min="8" max="8" width="13.7109375" style="28" customWidth="1"/>
    <col min="9" max="9" width="14.28515625" style="28" customWidth="1"/>
    <col min="10" max="10" width="58.140625" style="21" customWidth="1"/>
    <col min="11" max="11" width="12.85546875" style="34" bestFit="1" customWidth="1"/>
    <col min="12" max="12" width="11.42578125" style="34" bestFit="1" customWidth="1"/>
    <col min="13" max="13" width="12.5703125" style="34" bestFit="1" customWidth="1"/>
    <col min="14" max="14" width="11.42578125" style="34" bestFit="1" customWidth="1"/>
    <col min="15" max="15" width="13" style="34" customWidth="1"/>
    <col min="16" max="16" width="9.140625" style="34"/>
    <col min="17" max="16384" width="9.140625" style="26"/>
  </cols>
  <sheetData>
    <row r="1" spans="1:16" s="23" customFormat="1" ht="25.5" customHeight="1" x14ac:dyDescent="0.25">
      <c r="A1" s="17" t="s">
        <v>3</v>
      </c>
      <c r="B1" s="18" t="s">
        <v>4</v>
      </c>
      <c r="C1" s="18" t="s">
        <v>5</v>
      </c>
      <c r="D1" s="19" t="s">
        <v>6</v>
      </c>
      <c r="E1" s="18" t="s">
        <v>7</v>
      </c>
      <c r="F1" s="20" t="s">
        <v>8</v>
      </c>
      <c r="G1" s="20" t="s">
        <v>9</v>
      </c>
      <c r="H1" s="20" t="s">
        <v>10</v>
      </c>
      <c r="I1" s="20" t="s">
        <v>11</v>
      </c>
      <c r="J1" s="21"/>
      <c r="K1" s="22"/>
      <c r="L1" s="22"/>
      <c r="M1" s="22"/>
      <c r="N1" s="22"/>
      <c r="O1" s="22"/>
      <c r="P1" s="22"/>
    </row>
    <row r="2" spans="1:16" s="23" customFormat="1" ht="38.25" x14ac:dyDescent="0.25">
      <c r="A2" s="24">
        <v>1</v>
      </c>
      <c r="B2" s="25" t="s">
        <v>62</v>
      </c>
      <c r="C2" s="26" t="s">
        <v>47</v>
      </c>
      <c r="D2" s="27">
        <v>125</v>
      </c>
      <c r="E2" s="26" t="s">
        <v>29</v>
      </c>
      <c r="F2" s="28"/>
      <c r="G2" s="28"/>
      <c r="H2" s="28">
        <f>SUM(D2*F2)</f>
        <v>0</v>
      </c>
      <c r="I2" s="28">
        <f>SUM(D2*G2)</f>
        <v>0</v>
      </c>
      <c r="J2" s="21"/>
      <c r="K2" s="22"/>
      <c r="L2" s="22"/>
      <c r="M2" s="22"/>
      <c r="N2" s="22"/>
      <c r="O2" s="22"/>
      <c r="P2" s="22"/>
    </row>
    <row r="3" spans="1:16" s="23" customFormat="1" ht="25.5" x14ac:dyDescent="0.25">
      <c r="A3" s="24">
        <v>2</v>
      </c>
      <c r="B3" s="25" t="s">
        <v>63</v>
      </c>
      <c r="C3" s="26" t="s">
        <v>45</v>
      </c>
      <c r="D3" s="27">
        <v>274</v>
      </c>
      <c r="E3" s="26" t="s">
        <v>29</v>
      </c>
      <c r="F3" s="28"/>
      <c r="G3" s="28"/>
      <c r="H3" s="28">
        <f t="shared" ref="H3:H16" si="0">SUM(D3*F3)</f>
        <v>0</v>
      </c>
      <c r="I3" s="28">
        <f t="shared" ref="I3:I16" si="1">SUM(D3*G3)</f>
        <v>0</v>
      </c>
      <c r="J3" s="21"/>
      <c r="K3" s="22"/>
      <c r="L3" s="22"/>
      <c r="M3" s="22"/>
      <c r="N3" s="22"/>
      <c r="O3" s="22"/>
      <c r="P3" s="22"/>
    </row>
    <row r="4" spans="1:16" s="23" customFormat="1" ht="51" x14ac:dyDescent="0.25">
      <c r="A4" s="24">
        <v>3</v>
      </c>
      <c r="B4" s="25" t="s">
        <v>55</v>
      </c>
      <c r="C4" s="26" t="s">
        <v>66</v>
      </c>
      <c r="D4" s="27">
        <v>125</v>
      </c>
      <c r="E4" s="26" t="s">
        <v>29</v>
      </c>
      <c r="F4" s="28"/>
      <c r="G4" s="28"/>
      <c r="H4" s="28">
        <f t="shared" si="0"/>
        <v>0</v>
      </c>
      <c r="I4" s="28">
        <f t="shared" si="1"/>
        <v>0</v>
      </c>
      <c r="J4" s="21"/>
      <c r="K4" s="22"/>
      <c r="L4" s="22"/>
      <c r="M4" s="22"/>
      <c r="N4" s="22"/>
      <c r="O4" s="22"/>
      <c r="P4" s="22"/>
    </row>
    <row r="5" spans="1:16" s="23" customFormat="1" ht="21" customHeight="1" x14ac:dyDescent="0.25">
      <c r="A5" s="24">
        <v>4</v>
      </c>
      <c r="B5" s="25" t="s">
        <v>49</v>
      </c>
      <c r="C5" s="26" t="s">
        <v>46</v>
      </c>
      <c r="D5" s="27">
        <v>125</v>
      </c>
      <c r="E5" s="26" t="s">
        <v>29</v>
      </c>
      <c r="F5" s="28"/>
      <c r="G5" s="28"/>
      <c r="H5" s="28">
        <f t="shared" si="0"/>
        <v>0</v>
      </c>
      <c r="I5" s="28">
        <f t="shared" si="1"/>
        <v>0</v>
      </c>
      <c r="J5" s="21"/>
      <c r="K5" s="22"/>
      <c r="L5" s="22"/>
      <c r="M5" s="22"/>
      <c r="N5" s="22"/>
      <c r="O5" s="22"/>
      <c r="P5" s="22"/>
    </row>
    <row r="6" spans="1:16" s="23" customFormat="1" ht="38.25" x14ac:dyDescent="0.25">
      <c r="A6" s="24">
        <v>5</v>
      </c>
      <c r="B6" s="29"/>
      <c r="C6" s="26" t="s">
        <v>30</v>
      </c>
      <c r="D6" s="27">
        <v>137</v>
      </c>
      <c r="E6" s="26" t="s">
        <v>29</v>
      </c>
      <c r="F6" s="28"/>
      <c r="G6" s="28"/>
      <c r="H6" s="28">
        <f t="shared" si="0"/>
        <v>0</v>
      </c>
      <c r="I6" s="28">
        <f t="shared" si="1"/>
        <v>0</v>
      </c>
      <c r="J6" s="21"/>
      <c r="K6" s="22"/>
      <c r="L6" s="22"/>
      <c r="M6" s="22"/>
      <c r="N6" s="22"/>
      <c r="O6" s="22"/>
      <c r="P6" s="22"/>
    </row>
    <row r="7" spans="1:16" s="23" customFormat="1" ht="25.5" x14ac:dyDescent="0.25">
      <c r="A7" s="24">
        <v>6</v>
      </c>
      <c r="B7" s="25"/>
      <c r="C7" s="26" t="s">
        <v>31</v>
      </c>
      <c r="D7" s="27">
        <v>137</v>
      </c>
      <c r="E7" s="26" t="s">
        <v>29</v>
      </c>
      <c r="F7" s="28"/>
      <c r="G7" s="28"/>
      <c r="H7" s="28">
        <f t="shared" si="0"/>
        <v>0</v>
      </c>
      <c r="I7" s="28">
        <f t="shared" si="1"/>
        <v>0</v>
      </c>
      <c r="J7" s="21"/>
      <c r="K7" s="22"/>
      <c r="L7" s="22"/>
      <c r="M7" s="22"/>
      <c r="N7" s="22"/>
      <c r="O7" s="22"/>
      <c r="P7" s="22"/>
    </row>
    <row r="8" spans="1:16" s="23" customFormat="1" ht="81.75" customHeight="1" x14ac:dyDescent="0.25">
      <c r="A8" s="24">
        <v>7</v>
      </c>
      <c r="B8" s="25"/>
      <c r="C8" s="26" t="s">
        <v>33</v>
      </c>
      <c r="D8" s="27">
        <v>6</v>
      </c>
      <c r="E8" s="26" t="s">
        <v>32</v>
      </c>
      <c r="F8" s="28"/>
      <c r="G8" s="28"/>
      <c r="H8" s="28">
        <f t="shared" si="0"/>
        <v>0</v>
      </c>
      <c r="I8" s="28">
        <f t="shared" si="1"/>
        <v>0</v>
      </c>
      <c r="J8" s="21"/>
      <c r="K8" s="22"/>
      <c r="L8" s="22"/>
      <c r="M8" s="22"/>
      <c r="N8" s="22"/>
      <c r="O8" s="22"/>
      <c r="P8" s="22"/>
    </row>
    <row r="9" spans="1:16" s="23" customFormat="1" ht="38.25" x14ac:dyDescent="0.25">
      <c r="A9" s="24">
        <v>8</v>
      </c>
      <c r="B9" s="25"/>
      <c r="C9" s="26" t="s">
        <v>67</v>
      </c>
      <c r="D9" s="27">
        <v>4</v>
      </c>
      <c r="E9" s="26" t="s">
        <v>29</v>
      </c>
      <c r="F9" s="28"/>
      <c r="G9" s="28"/>
      <c r="H9" s="28">
        <f t="shared" si="0"/>
        <v>0</v>
      </c>
      <c r="I9" s="28">
        <f t="shared" si="1"/>
        <v>0</v>
      </c>
      <c r="J9" s="21"/>
      <c r="K9" s="22"/>
      <c r="L9" s="22"/>
      <c r="M9" s="22"/>
      <c r="N9" s="22"/>
      <c r="O9" s="22"/>
      <c r="P9" s="22"/>
    </row>
    <row r="10" spans="1:16" s="23" customFormat="1" ht="102" x14ac:dyDescent="0.25">
      <c r="A10" s="24">
        <v>9</v>
      </c>
      <c r="B10" s="25"/>
      <c r="C10" s="26" t="s">
        <v>34</v>
      </c>
      <c r="D10" s="27">
        <v>1</v>
      </c>
      <c r="E10" s="26" t="s">
        <v>29</v>
      </c>
      <c r="F10" s="28"/>
      <c r="G10" s="28"/>
      <c r="H10" s="28">
        <f t="shared" si="0"/>
        <v>0</v>
      </c>
      <c r="I10" s="28">
        <f t="shared" si="1"/>
        <v>0</v>
      </c>
      <c r="J10" s="21"/>
      <c r="K10" s="22"/>
      <c r="L10" s="22"/>
      <c r="M10" s="22"/>
      <c r="N10" s="22"/>
      <c r="O10" s="22"/>
      <c r="P10" s="22"/>
    </row>
    <row r="11" spans="1:16" s="23" customFormat="1" ht="29.25" customHeight="1" x14ac:dyDescent="0.25">
      <c r="A11" s="24">
        <v>10</v>
      </c>
      <c r="B11" s="25" t="s">
        <v>54</v>
      </c>
      <c r="C11" s="26" t="s">
        <v>69</v>
      </c>
      <c r="D11" s="27">
        <v>1</v>
      </c>
      <c r="E11" s="26" t="s">
        <v>36</v>
      </c>
      <c r="F11" s="28"/>
      <c r="G11" s="28"/>
      <c r="H11" s="28">
        <f>SUM(D11*F11)</f>
        <v>0</v>
      </c>
      <c r="I11" s="28">
        <f>SUM(D11*G11)</f>
        <v>0</v>
      </c>
      <c r="J11" s="21"/>
      <c r="K11" s="22"/>
      <c r="L11" s="22"/>
      <c r="M11" s="22"/>
      <c r="N11" s="22"/>
      <c r="O11" s="22"/>
      <c r="P11" s="22"/>
    </row>
    <row r="12" spans="1:16" s="23" customFormat="1" ht="51" x14ac:dyDescent="0.25">
      <c r="A12" s="24">
        <v>11</v>
      </c>
      <c r="B12" s="25" t="s">
        <v>53</v>
      </c>
      <c r="C12" s="26" t="s">
        <v>52</v>
      </c>
      <c r="D12" s="27">
        <v>1</v>
      </c>
      <c r="E12" s="26" t="s">
        <v>36</v>
      </c>
      <c r="F12" s="28"/>
      <c r="G12" s="28"/>
      <c r="H12" s="28">
        <f>SUM(D12*F12)</f>
        <v>0</v>
      </c>
      <c r="I12" s="28">
        <f>SUM(D12*G12)</f>
        <v>0</v>
      </c>
      <c r="J12" s="21"/>
      <c r="K12" s="22"/>
      <c r="L12" s="22"/>
      <c r="M12" s="22"/>
      <c r="N12" s="22"/>
      <c r="O12" s="22"/>
      <c r="P12" s="22"/>
    </row>
    <row r="13" spans="1:16" s="23" customFormat="1" ht="15.75" customHeight="1" x14ac:dyDescent="0.25">
      <c r="A13" s="24">
        <v>12</v>
      </c>
      <c r="B13" s="25" t="s">
        <v>49</v>
      </c>
      <c r="C13" s="26" t="s">
        <v>68</v>
      </c>
      <c r="D13" s="27">
        <v>1</v>
      </c>
      <c r="E13" s="26" t="s">
        <v>36</v>
      </c>
      <c r="F13" s="28"/>
      <c r="G13" s="28"/>
      <c r="H13" s="28">
        <f>SUM(D13*F13)</f>
        <v>0</v>
      </c>
      <c r="I13" s="28">
        <f>SUM(D13*G13)</f>
        <v>0</v>
      </c>
      <c r="J13" s="26"/>
      <c r="K13" s="22"/>
      <c r="L13" s="22"/>
      <c r="M13" s="22"/>
      <c r="N13" s="22"/>
      <c r="O13" s="22"/>
      <c r="P13" s="22"/>
    </row>
    <row r="14" spans="1:16" s="23" customFormat="1" ht="25.5" x14ac:dyDescent="0.25">
      <c r="A14" s="24">
        <v>13</v>
      </c>
      <c r="B14" s="25" t="s">
        <v>49</v>
      </c>
      <c r="C14" s="26" t="s">
        <v>48</v>
      </c>
      <c r="D14" s="27">
        <v>1</v>
      </c>
      <c r="E14" s="26" t="s">
        <v>36</v>
      </c>
      <c r="F14" s="28"/>
      <c r="G14" s="28"/>
      <c r="H14" s="28">
        <f t="shared" si="0"/>
        <v>0</v>
      </c>
      <c r="I14" s="28">
        <f t="shared" si="1"/>
        <v>0</v>
      </c>
      <c r="J14" s="21"/>
      <c r="K14" s="22"/>
      <c r="L14" s="22"/>
      <c r="M14" s="22"/>
      <c r="N14" s="22"/>
      <c r="O14" s="22"/>
      <c r="P14" s="22"/>
    </row>
    <row r="15" spans="1:16" s="23" customFormat="1" x14ac:dyDescent="0.25">
      <c r="A15" s="24">
        <v>14</v>
      </c>
      <c r="B15" s="25" t="s">
        <v>49</v>
      </c>
      <c r="C15" s="26" t="s">
        <v>50</v>
      </c>
      <c r="D15" s="27">
        <v>1</v>
      </c>
      <c r="E15" s="26" t="s">
        <v>36</v>
      </c>
      <c r="F15" s="28"/>
      <c r="G15" s="28"/>
      <c r="H15" s="28">
        <f>SUM(D15*F15)</f>
        <v>0</v>
      </c>
      <c r="I15" s="28">
        <f>SUM(D15*G15)</f>
        <v>0</v>
      </c>
      <c r="J15" s="21"/>
      <c r="K15" s="22"/>
      <c r="L15" s="22"/>
      <c r="M15" s="22"/>
      <c r="N15" s="22"/>
      <c r="O15" s="22"/>
      <c r="P15" s="22"/>
    </row>
    <row r="16" spans="1:16" s="23" customFormat="1" x14ac:dyDescent="0.25">
      <c r="A16" s="24">
        <v>15</v>
      </c>
      <c r="B16" s="25" t="s">
        <v>49</v>
      </c>
      <c r="C16" s="26" t="s">
        <v>35</v>
      </c>
      <c r="D16" s="27">
        <v>1</v>
      </c>
      <c r="E16" s="26" t="s">
        <v>36</v>
      </c>
      <c r="F16" s="28"/>
      <c r="G16" s="28"/>
      <c r="H16" s="28">
        <f t="shared" si="0"/>
        <v>0</v>
      </c>
      <c r="I16" s="28">
        <f t="shared" si="1"/>
        <v>0</v>
      </c>
      <c r="J16" s="21"/>
      <c r="K16" s="22"/>
      <c r="L16" s="22"/>
      <c r="M16" s="22"/>
      <c r="N16" s="22"/>
      <c r="O16" s="22"/>
      <c r="P16" s="22"/>
    </row>
    <row r="17" spans="1:16" s="32" customFormat="1" x14ac:dyDescent="0.25">
      <c r="A17" s="30"/>
      <c r="B17" s="18"/>
      <c r="C17" s="18" t="s">
        <v>12</v>
      </c>
      <c r="D17" s="19"/>
      <c r="E17" s="18"/>
      <c r="F17" s="20"/>
      <c r="G17" s="20"/>
      <c r="H17" s="20">
        <f>ROUND(SUM(H2:H16),0)</f>
        <v>0</v>
      </c>
      <c r="I17" s="20">
        <f>ROUND(SUM(I2:I16),0)</f>
        <v>0</v>
      </c>
      <c r="J17" s="29"/>
      <c r="K17" s="31"/>
      <c r="L17" s="31"/>
      <c r="M17" s="31"/>
      <c r="N17" s="31"/>
      <c r="O17" s="31"/>
      <c r="P17" s="31"/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4" firstPageNumber="4294963191" orientation="portrait" useFirstPageNumber="1" r:id="rId1"/>
  <headerFooter>
    <oddHeader>&amp;R&amp;F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A7" zoomScaleNormal="100" zoomScaleSheetLayoutView="100" workbookViewId="0">
      <selection activeCell="A42" sqref="A42"/>
    </sheetView>
  </sheetViews>
  <sheetFormatPr defaultRowHeight="12.75" x14ac:dyDescent="0.25"/>
  <cols>
    <col min="1" max="1" width="4.28515625" style="52" customWidth="1"/>
    <col min="2" max="2" width="9.28515625" style="44" customWidth="1"/>
    <col min="3" max="3" width="36.7109375" style="44" customWidth="1"/>
    <col min="4" max="4" width="6.7109375" style="46" customWidth="1"/>
    <col min="5" max="5" width="6.7109375" style="44" customWidth="1"/>
    <col min="6" max="7" width="8.28515625" style="45" customWidth="1"/>
    <col min="8" max="8" width="15" style="45" customWidth="1"/>
    <col min="9" max="9" width="13.5703125" style="45" customWidth="1"/>
    <col min="10" max="10" width="28.7109375" style="21" customWidth="1"/>
    <col min="11" max="11" width="12.85546875" style="53" bestFit="1" customWidth="1"/>
    <col min="12" max="12" width="11.42578125" style="53" bestFit="1" customWidth="1"/>
    <col min="13" max="13" width="12.5703125" style="53" bestFit="1" customWidth="1"/>
    <col min="14" max="14" width="11.42578125" style="53" bestFit="1" customWidth="1"/>
    <col min="15" max="15" width="13" style="53" customWidth="1"/>
    <col min="16" max="16" width="9.140625" style="53"/>
    <col min="17" max="16384" width="9.140625" style="44"/>
  </cols>
  <sheetData>
    <row r="1" spans="1:16" s="40" customFormat="1" ht="25.5" customHeight="1" x14ac:dyDescent="0.25">
      <c r="A1" s="35" t="s">
        <v>3</v>
      </c>
      <c r="B1" s="36" t="s">
        <v>4</v>
      </c>
      <c r="C1" s="36" t="s">
        <v>5</v>
      </c>
      <c r="D1" s="37" t="s">
        <v>6</v>
      </c>
      <c r="E1" s="36" t="s">
        <v>7</v>
      </c>
      <c r="F1" s="38" t="s">
        <v>8</v>
      </c>
      <c r="G1" s="38" t="s">
        <v>9</v>
      </c>
      <c r="H1" s="38" t="s">
        <v>10</v>
      </c>
      <c r="I1" s="38" t="s">
        <v>11</v>
      </c>
      <c r="J1" s="21"/>
      <c r="K1" s="39"/>
      <c r="L1" s="39"/>
      <c r="M1" s="39"/>
      <c r="N1" s="39"/>
      <c r="O1" s="39"/>
      <c r="P1" s="39"/>
    </row>
    <row r="2" spans="1:16" s="40" customFormat="1" ht="38.25" x14ac:dyDescent="0.25">
      <c r="A2" s="41">
        <v>1</v>
      </c>
      <c r="B2" s="42" t="s">
        <v>51</v>
      </c>
      <c r="C2" s="26" t="s">
        <v>65</v>
      </c>
      <c r="D2" s="43">
        <v>12</v>
      </c>
      <c r="E2" s="44" t="s">
        <v>40</v>
      </c>
      <c r="F2" s="45"/>
      <c r="G2" s="45"/>
      <c r="H2" s="45">
        <f>SUM(D2*F2)</f>
        <v>0</v>
      </c>
      <c r="I2" s="45">
        <f>SUM(D2*G2)</f>
        <v>0</v>
      </c>
      <c r="J2" s="21"/>
      <c r="K2" s="39"/>
      <c r="L2" s="39"/>
      <c r="M2" s="39"/>
      <c r="N2" s="39"/>
      <c r="O2" s="39"/>
      <c r="P2" s="39"/>
    </row>
    <row r="3" spans="1:16" s="40" customFormat="1" ht="63.75" x14ac:dyDescent="0.25">
      <c r="A3" s="41">
        <v>2</v>
      </c>
      <c r="B3" s="42" t="s">
        <v>56</v>
      </c>
      <c r="C3" s="26" t="s">
        <v>64</v>
      </c>
      <c r="D3" s="46">
        <v>80</v>
      </c>
      <c r="E3" s="44" t="s">
        <v>40</v>
      </c>
      <c r="F3" s="45"/>
      <c r="G3" s="45"/>
      <c r="H3" s="45">
        <f t="shared" ref="H3:H9" si="0">SUM(D3*F3)</f>
        <v>0</v>
      </c>
      <c r="I3" s="45">
        <f t="shared" ref="I3:I9" si="1">SUM(D3*G3)</f>
        <v>0</v>
      </c>
      <c r="J3" s="21"/>
      <c r="K3" s="39"/>
      <c r="L3" s="39"/>
      <c r="M3" s="39"/>
      <c r="N3" s="39"/>
      <c r="O3" s="39"/>
      <c r="P3" s="39"/>
    </row>
    <row r="4" spans="1:16" s="40" customFormat="1" ht="27.75" customHeight="1" x14ac:dyDescent="0.25">
      <c r="A4" s="41">
        <v>3</v>
      </c>
      <c r="B4" s="25" t="s">
        <v>54</v>
      </c>
      <c r="C4" s="26" t="s">
        <v>69</v>
      </c>
      <c r="D4" s="46">
        <v>12</v>
      </c>
      <c r="E4" s="44" t="s">
        <v>40</v>
      </c>
      <c r="F4" s="45"/>
      <c r="G4" s="45"/>
      <c r="H4" s="45">
        <f t="shared" si="0"/>
        <v>0</v>
      </c>
      <c r="I4" s="45">
        <f t="shared" si="1"/>
        <v>0</v>
      </c>
      <c r="J4" s="21"/>
      <c r="K4" s="39"/>
      <c r="L4" s="39"/>
      <c r="M4" s="39"/>
      <c r="N4" s="39"/>
      <c r="O4" s="39"/>
      <c r="P4" s="39"/>
    </row>
    <row r="5" spans="1:16" s="40" customFormat="1" ht="51" x14ac:dyDescent="0.25">
      <c r="A5" s="41">
        <v>4</v>
      </c>
      <c r="B5" s="25" t="s">
        <v>53</v>
      </c>
      <c r="C5" s="26" t="s">
        <v>52</v>
      </c>
      <c r="D5" s="46">
        <v>12</v>
      </c>
      <c r="E5" s="44" t="s">
        <v>40</v>
      </c>
      <c r="F5" s="45"/>
      <c r="G5" s="45"/>
      <c r="H5" s="45">
        <f t="shared" si="0"/>
        <v>0</v>
      </c>
      <c r="I5" s="45">
        <f t="shared" si="1"/>
        <v>0</v>
      </c>
      <c r="J5" s="21"/>
      <c r="K5" s="39"/>
      <c r="L5" s="39"/>
      <c r="M5" s="39"/>
      <c r="N5" s="39"/>
      <c r="O5" s="39"/>
      <c r="P5" s="39"/>
    </row>
    <row r="6" spans="1:16" s="40" customFormat="1" ht="102.75" customHeight="1" x14ac:dyDescent="0.25">
      <c r="A6" s="41">
        <v>5</v>
      </c>
      <c r="B6" s="25" t="s">
        <v>58</v>
      </c>
      <c r="C6" s="44" t="s">
        <v>59</v>
      </c>
      <c r="D6" s="46">
        <v>100</v>
      </c>
      <c r="E6" s="44" t="s">
        <v>42</v>
      </c>
      <c r="F6" s="45"/>
      <c r="G6" s="45"/>
      <c r="H6" s="45">
        <f t="shared" si="0"/>
        <v>0</v>
      </c>
      <c r="I6" s="45">
        <f t="shared" si="1"/>
        <v>0</v>
      </c>
      <c r="J6" s="21"/>
      <c r="K6" s="39"/>
      <c r="L6" s="39"/>
      <c r="M6" s="39"/>
      <c r="N6" s="39"/>
      <c r="O6" s="39"/>
      <c r="P6" s="39"/>
    </row>
    <row r="7" spans="1:16" s="40" customFormat="1" ht="76.5" x14ac:dyDescent="0.25">
      <c r="A7" s="41">
        <v>6</v>
      </c>
      <c r="B7" s="25" t="s">
        <v>57</v>
      </c>
      <c r="C7" s="44" t="s">
        <v>43</v>
      </c>
      <c r="D7" s="46">
        <v>108</v>
      </c>
      <c r="E7" s="44" t="s">
        <v>40</v>
      </c>
      <c r="F7" s="45"/>
      <c r="G7" s="45"/>
      <c r="H7" s="45">
        <f t="shared" si="0"/>
        <v>0</v>
      </c>
      <c r="I7" s="45">
        <f t="shared" si="1"/>
        <v>0</v>
      </c>
      <c r="J7" s="21"/>
      <c r="K7" s="39"/>
      <c r="L7" s="39"/>
      <c r="M7" s="39"/>
      <c r="N7" s="39"/>
      <c r="O7" s="39"/>
      <c r="P7" s="39"/>
    </row>
    <row r="8" spans="1:16" s="40" customFormat="1" ht="51" x14ac:dyDescent="0.25">
      <c r="A8" s="41">
        <v>7</v>
      </c>
      <c r="B8" s="25" t="s">
        <v>60</v>
      </c>
      <c r="C8" s="44" t="s">
        <v>41</v>
      </c>
      <c r="D8" s="46">
        <v>106</v>
      </c>
      <c r="E8" s="44" t="s">
        <v>27</v>
      </c>
      <c r="F8" s="47"/>
      <c r="G8" s="47"/>
      <c r="H8" s="45">
        <f t="shared" si="0"/>
        <v>0</v>
      </c>
      <c r="I8" s="45">
        <f t="shared" si="1"/>
        <v>0</v>
      </c>
      <c r="J8" s="21"/>
      <c r="K8" s="39"/>
      <c r="L8" s="39"/>
      <c r="M8" s="39"/>
      <c r="N8" s="39"/>
      <c r="O8" s="39"/>
      <c r="P8" s="39"/>
    </row>
    <row r="9" spans="1:16" s="40" customFormat="1" ht="38.25" x14ac:dyDescent="0.25">
      <c r="A9" s="41">
        <v>8</v>
      </c>
      <c r="B9" s="25" t="s">
        <v>61</v>
      </c>
      <c r="C9" s="44" t="s">
        <v>44</v>
      </c>
      <c r="D9" s="46">
        <v>2</v>
      </c>
      <c r="E9" s="44" t="s">
        <v>29</v>
      </c>
      <c r="F9" s="48"/>
      <c r="G9" s="48"/>
      <c r="H9" s="45">
        <f t="shared" si="0"/>
        <v>0</v>
      </c>
      <c r="I9" s="45">
        <f t="shared" si="1"/>
        <v>0</v>
      </c>
      <c r="J9" s="21"/>
      <c r="K9" s="39"/>
      <c r="L9" s="39"/>
      <c r="M9" s="39"/>
      <c r="N9" s="39"/>
      <c r="O9" s="39"/>
      <c r="P9" s="39"/>
    </row>
    <row r="10" spans="1:16" s="51" customFormat="1" x14ac:dyDescent="0.25">
      <c r="A10" s="49"/>
      <c r="B10" s="36"/>
      <c r="C10" s="36" t="s">
        <v>12</v>
      </c>
      <c r="D10" s="37"/>
      <c r="E10" s="36"/>
      <c r="F10" s="38"/>
      <c r="G10" s="38"/>
      <c r="H10" s="38">
        <f>ROUND(SUM(H2:H9),0)</f>
        <v>0</v>
      </c>
      <c r="I10" s="38">
        <f>ROUND(SUM(I2:I9),0)</f>
        <v>0</v>
      </c>
      <c r="J10" s="29"/>
      <c r="K10" s="50"/>
      <c r="L10" s="50"/>
      <c r="M10" s="50"/>
      <c r="N10" s="50"/>
      <c r="O10" s="50"/>
      <c r="P10" s="50"/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3" firstPageNumber="4294963191" orientation="portrait" useFirstPageNumber="1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Záradék</vt:lpstr>
      <vt:lpstr>Összesítő</vt:lpstr>
      <vt:lpstr>Radiátor cseréje</vt:lpstr>
      <vt:lpstr>Távfűtési vezeték</vt:lpstr>
      <vt:lpstr>Összesítő!Nyomtatási_terület</vt:lpstr>
      <vt:lpstr>'Radiátor cseréje'!Nyomtatási_terület</vt:lpstr>
      <vt:lpstr>'Távfűtési vezeték'!Nyomtatási_terület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Ángyánné Laczkovics Noémi</cp:lastModifiedBy>
  <cp:lastPrinted>2017-10-26T12:27:02Z</cp:lastPrinted>
  <dcterms:created xsi:type="dcterms:W3CDTF">2017-10-10T06:45:15Z</dcterms:created>
  <dcterms:modified xsi:type="dcterms:W3CDTF">2017-12-18T07:58:20Z</dcterms:modified>
</cp:coreProperties>
</file>